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600" windowHeight="9630" tabRatio="844"/>
  </bookViews>
  <sheets>
    <sheet name="Вся продукция" sheetId="7" r:id="rId1"/>
    <sheet name="Кабельная продукция" sheetId="6" r:id="rId2"/>
    <sheet name="Компоненты СКС" sheetId="8" r:id="rId3"/>
    <sheet name="Монтажный инструмент" sheetId="9" r:id="rId4"/>
    <sheet name="Разъемы и переходники" sheetId="10" r:id="rId5"/>
    <sheet name="Расходные материалы для монтажа" sheetId="1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1" l="1"/>
  <c r="E34" i="11" s="1"/>
  <c r="D34" i="11"/>
  <c r="L33" i="11"/>
  <c r="E33" i="11" s="1"/>
  <c r="D33" i="11"/>
  <c r="L32" i="11"/>
  <c r="E32" i="11" s="1"/>
  <c r="D32" i="11"/>
  <c r="L31" i="11"/>
  <c r="E31" i="11" s="1"/>
  <c r="D31" i="11"/>
  <c r="L30" i="11"/>
  <c r="E30" i="11" s="1"/>
  <c r="D30" i="11"/>
  <c r="L29" i="11"/>
  <c r="E29" i="11" s="1"/>
  <c r="D29" i="11"/>
  <c r="L28" i="11"/>
  <c r="E28" i="11" s="1"/>
  <c r="D28" i="11"/>
  <c r="L27" i="11"/>
  <c r="E27" i="11" s="1"/>
  <c r="D27" i="11"/>
  <c r="L26" i="11"/>
  <c r="E26" i="11" s="1"/>
  <c r="D26" i="11"/>
  <c r="L25" i="11"/>
  <c r="E25" i="11" s="1"/>
  <c r="D25" i="11"/>
  <c r="L24" i="11"/>
  <c r="E24" i="11" s="1"/>
  <c r="D24" i="11"/>
  <c r="L23" i="11"/>
  <c r="E23" i="11" s="1"/>
  <c r="D23" i="11"/>
  <c r="L22" i="11"/>
  <c r="E22" i="11" s="1"/>
  <c r="D22" i="11"/>
  <c r="L21" i="11"/>
  <c r="E21" i="11" s="1"/>
  <c r="D21" i="11"/>
  <c r="L20" i="11"/>
  <c r="E20" i="11" s="1"/>
  <c r="D20" i="11"/>
  <c r="L19" i="11"/>
  <c r="E19" i="11" s="1"/>
  <c r="D19" i="11"/>
  <c r="L18" i="11"/>
  <c r="E18" i="11" s="1"/>
  <c r="D18" i="11"/>
  <c r="L17" i="11"/>
  <c r="E17" i="11" s="1"/>
  <c r="D17" i="11"/>
  <c r="L16" i="11"/>
  <c r="E16" i="11" s="1"/>
  <c r="D16" i="11"/>
  <c r="L15" i="11"/>
  <c r="E15" i="11" s="1"/>
  <c r="D15" i="11"/>
  <c r="L13" i="11"/>
  <c r="E13" i="11" s="1"/>
  <c r="D13" i="11"/>
  <c r="L11" i="11"/>
  <c r="E11" i="11" s="1"/>
  <c r="D11" i="11"/>
  <c r="L29" i="10"/>
  <c r="E29" i="10" s="1"/>
  <c r="D29" i="10"/>
  <c r="L28" i="10"/>
  <c r="E28" i="10" s="1"/>
  <c r="D28" i="10"/>
  <c r="L27" i="10"/>
  <c r="E27" i="10" s="1"/>
  <c r="D27" i="10"/>
  <c r="L26" i="10"/>
  <c r="E26" i="10" s="1"/>
  <c r="D26" i="10"/>
  <c r="L24" i="10"/>
  <c r="E24" i="10" s="1"/>
  <c r="D24" i="10"/>
  <c r="L22" i="10"/>
  <c r="E22" i="10" s="1"/>
  <c r="D22" i="10"/>
  <c r="L21" i="10"/>
  <c r="E21" i="10" s="1"/>
  <c r="D21" i="10"/>
  <c r="L20" i="10"/>
  <c r="E20" i="10" s="1"/>
  <c r="D20" i="10"/>
  <c r="L19" i="10"/>
  <c r="E19" i="10" s="1"/>
  <c r="D19" i="10"/>
  <c r="L18" i="10"/>
  <c r="E18" i="10" s="1"/>
  <c r="D18" i="10"/>
  <c r="L16" i="10"/>
  <c r="E16" i="10" s="1"/>
  <c r="D16" i="10"/>
  <c r="L15" i="10"/>
  <c r="E15" i="10" s="1"/>
  <c r="D15" i="10"/>
  <c r="L14" i="10"/>
  <c r="E14" i="10" s="1"/>
  <c r="D14" i="10"/>
  <c r="L13" i="10"/>
  <c r="E13" i="10" s="1"/>
  <c r="D13" i="10"/>
  <c r="L12" i="10"/>
  <c r="E12" i="10" s="1"/>
  <c r="D12" i="10"/>
  <c r="L11" i="10"/>
  <c r="E11" i="10" s="1"/>
  <c r="D11" i="10"/>
  <c r="L14" i="9"/>
  <c r="E14" i="9" s="1"/>
  <c r="D14" i="9"/>
  <c r="L13" i="9"/>
  <c r="E13" i="9" s="1"/>
  <c r="D13" i="9"/>
  <c r="L11" i="9"/>
  <c r="E11" i="9" s="1"/>
  <c r="D11" i="9"/>
  <c r="L55" i="8"/>
  <c r="E55" i="8" s="1"/>
  <c r="D55" i="8"/>
  <c r="L54" i="8"/>
  <c r="E54" i="8" s="1"/>
  <c r="D54" i="8"/>
  <c r="L53" i="8"/>
  <c r="E53" i="8" s="1"/>
  <c r="D53" i="8"/>
  <c r="L52" i="8"/>
  <c r="E52" i="8" s="1"/>
  <c r="D52" i="8"/>
  <c r="L51" i="8"/>
  <c r="E51" i="8" s="1"/>
  <c r="D51" i="8"/>
  <c r="L49" i="8"/>
  <c r="E49" i="8" s="1"/>
  <c r="D49" i="8"/>
  <c r="L48" i="8"/>
  <c r="E48" i="8" s="1"/>
  <c r="D48" i="8"/>
  <c r="L46" i="8"/>
  <c r="E46" i="8" s="1"/>
  <c r="D46" i="8"/>
  <c r="L45" i="8"/>
  <c r="E45" i="8" s="1"/>
  <c r="D45" i="8"/>
  <c r="L44" i="8"/>
  <c r="E44" i="8" s="1"/>
  <c r="D44" i="8"/>
  <c r="L43" i="8"/>
  <c r="E43" i="8" s="1"/>
  <c r="D43" i="8"/>
  <c r="L42" i="8"/>
  <c r="E42" i="8" s="1"/>
  <c r="D42" i="8"/>
  <c r="L41" i="8"/>
  <c r="E41" i="8" s="1"/>
  <c r="D41" i="8"/>
  <c r="L40" i="8"/>
  <c r="E40" i="8" s="1"/>
  <c r="D40" i="8"/>
  <c r="L39" i="8"/>
  <c r="E39" i="8" s="1"/>
  <c r="D39" i="8"/>
  <c r="L38" i="8"/>
  <c r="E38" i="8" s="1"/>
  <c r="D38" i="8"/>
  <c r="L36" i="8"/>
  <c r="E36" i="8" s="1"/>
  <c r="D36" i="8"/>
  <c r="L35" i="8"/>
  <c r="E35" i="8" s="1"/>
  <c r="D35" i="8"/>
  <c r="L34" i="8"/>
  <c r="E34" i="8" s="1"/>
  <c r="D34" i="8"/>
  <c r="L33" i="8"/>
  <c r="E33" i="8" s="1"/>
  <c r="D33" i="8"/>
  <c r="L32" i="8"/>
  <c r="E32" i="8" s="1"/>
  <c r="D32" i="8"/>
  <c r="L31" i="8"/>
  <c r="E31" i="8" s="1"/>
  <c r="D31" i="8"/>
  <c r="L30" i="8"/>
  <c r="E30" i="8" s="1"/>
  <c r="D30" i="8"/>
  <c r="L29" i="8"/>
  <c r="E29" i="8" s="1"/>
  <c r="D29" i="8"/>
  <c r="L28" i="8"/>
  <c r="E28" i="8" s="1"/>
  <c r="D28" i="8"/>
  <c r="L27" i="8"/>
  <c r="E27" i="8" s="1"/>
  <c r="D27" i="8"/>
  <c r="L26" i="8"/>
  <c r="E26" i="8" s="1"/>
  <c r="D26" i="8"/>
  <c r="L24" i="8"/>
  <c r="E24" i="8" s="1"/>
  <c r="D24" i="8"/>
  <c r="L23" i="8"/>
  <c r="E23" i="8" s="1"/>
  <c r="D23" i="8"/>
  <c r="L22" i="8"/>
  <c r="E22" i="8" s="1"/>
  <c r="D22" i="8"/>
  <c r="L20" i="8"/>
  <c r="E20" i="8" s="1"/>
  <c r="D20" i="8"/>
  <c r="L19" i="8"/>
  <c r="E19" i="8" s="1"/>
  <c r="D19" i="8"/>
  <c r="L18" i="8"/>
  <c r="E18" i="8" s="1"/>
  <c r="D18" i="8"/>
  <c r="L17" i="8"/>
  <c r="E17" i="8" s="1"/>
  <c r="D17" i="8"/>
  <c r="L16" i="8"/>
  <c r="E16" i="8" s="1"/>
  <c r="D16" i="8"/>
  <c r="L15" i="8"/>
  <c r="E15" i="8" s="1"/>
  <c r="D15" i="8"/>
  <c r="L13" i="8"/>
  <c r="E13" i="8" s="1"/>
  <c r="D13" i="8"/>
  <c r="L12" i="8"/>
  <c r="E12" i="8" s="1"/>
  <c r="D12" i="8"/>
  <c r="L11" i="8"/>
  <c r="E11" i="8" s="1"/>
  <c r="D11" i="8"/>
  <c r="L169" i="7"/>
  <c r="E169" i="7" s="1"/>
  <c r="D169" i="7"/>
  <c r="L168" i="7"/>
  <c r="E168" i="7" s="1"/>
  <c r="D168" i="7"/>
  <c r="L167" i="7"/>
  <c r="E167" i="7" s="1"/>
  <c r="D167" i="7"/>
  <c r="L166" i="7"/>
  <c r="E166" i="7" s="1"/>
  <c r="D166" i="7"/>
  <c r="L165" i="7"/>
  <c r="E165" i="7" s="1"/>
  <c r="D165" i="7"/>
  <c r="L164" i="7"/>
  <c r="E164" i="7" s="1"/>
  <c r="D164" i="7"/>
  <c r="L163" i="7"/>
  <c r="E163" i="7" s="1"/>
  <c r="D163" i="7"/>
  <c r="L162" i="7"/>
  <c r="E162" i="7" s="1"/>
  <c r="D162" i="7"/>
  <c r="L161" i="7"/>
  <c r="E161" i="7" s="1"/>
  <c r="D161" i="7"/>
  <c r="L160" i="7"/>
  <c r="E160" i="7" s="1"/>
  <c r="D160" i="7"/>
  <c r="L159" i="7"/>
  <c r="E159" i="7" s="1"/>
  <c r="D159" i="7"/>
  <c r="L158" i="7"/>
  <c r="E158" i="7" s="1"/>
  <c r="D158" i="7"/>
  <c r="L157" i="7"/>
  <c r="E157" i="7" s="1"/>
  <c r="D157" i="7"/>
  <c r="L156" i="7"/>
  <c r="E156" i="7" s="1"/>
  <c r="D156" i="7"/>
  <c r="L155" i="7"/>
  <c r="E155" i="7" s="1"/>
  <c r="D155" i="7"/>
  <c r="L154" i="7"/>
  <c r="E154" i="7" s="1"/>
  <c r="D154" i="7"/>
  <c r="L153" i="7"/>
  <c r="E153" i="7" s="1"/>
  <c r="D153" i="7"/>
  <c r="L152" i="7"/>
  <c r="E152" i="7" s="1"/>
  <c r="D152" i="7"/>
  <c r="L151" i="7"/>
  <c r="E151" i="7" s="1"/>
  <c r="D151" i="7"/>
  <c r="L150" i="7"/>
  <c r="E150" i="7" s="1"/>
  <c r="D150" i="7"/>
  <c r="L148" i="7"/>
  <c r="E148" i="7" s="1"/>
  <c r="D148" i="7"/>
  <c r="L146" i="7"/>
  <c r="E146" i="7" s="1"/>
  <c r="D146" i="7"/>
  <c r="L143" i="7"/>
  <c r="E143" i="7" s="1"/>
  <c r="D143" i="7"/>
  <c r="L142" i="7"/>
  <c r="E142" i="7" s="1"/>
  <c r="D142" i="7"/>
  <c r="L141" i="7"/>
  <c r="E141" i="7" s="1"/>
  <c r="D141" i="7"/>
  <c r="L140" i="7"/>
  <c r="E140" i="7" s="1"/>
  <c r="D140" i="7"/>
  <c r="L138" i="7"/>
  <c r="E138" i="7" s="1"/>
  <c r="D138" i="7"/>
  <c r="L136" i="7"/>
  <c r="E136" i="7" s="1"/>
  <c r="D136" i="7"/>
  <c r="L135" i="7"/>
  <c r="E135" i="7" s="1"/>
  <c r="D135" i="7"/>
  <c r="L134" i="7"/>
  <c r="E134" i="7" s="1"/>
  <c r="D134" i="7"/>
  <c r="L133" i="7"/>
  <c r="E133" i="7" s="1"/>
  <c r="D133" i="7"/>
  <c r="L132" i="7"/>
  <c r="E132" i="7" s="1"/>
  <c r="D132" i="7"/>
  <c r="L130" i="7"/>
  <c r="E130" i="7" s="1"/>
  <c r="D130" i="7"/>
  <c r="L129" i="7"/>
  <c r="E129" i="7" s="1"/>
  <c r="D129" i="7"/>
  <c r="L128" i="7"/>
  <c r="E128" i="7" s="1"/>
  <c r="D128" i="7"/>
  <c r="L127" i="7"/>
  <c r="E127" i="7" s="1"/>
  <c r="D127" i="7"/>
  <c r="L126" i="7"/>
  <c r="E126" i="7" s="1"/>
  <c r="D126" i="7"/>
  <c r="L125" i="7"/>
  <c r="E125" i="7" s="1"/>
  <c r="D125" i="7"/>
  <c r="L122" i="7"/>
  <c r="E122" i="7" s="1"/>
  <c r="D122" i="7"/>
  <c r="L121" i="7"/>
  <c r="E121" i="7" s="1"/>
  <c r="D121" i="7"/>
  <c r="L119" i="7"/>
  <c r="E119" i="7" s="1"/>
  <c r="D119" i="7"/>
  <c r="L116" i="7"/>
  <c r="E116" i="7" s="1"/>
  <c r="D116" i="7"/>
  <c r="L115" i="7"/>
  <c r="E115" i="7" s="1"/>
  <c r="D115" i="7"/>
  <c r="L114" i="7"/>
  <c r="E114" i="7" s="1"/>
  <c r="D114" i="7"/>
  <c r="L113" i="7"/>
  <c r="E113" i="7" s="1"/>
  <c r="D113" i="7"/>
  <c r="L112" i="7"/>
  <c r="E112" i="7" s="1"/>
  <c r="D112" i="7"/>
  <c r="L110" i="7"/>
  <c r="E110" i="7" s="1"/>
  <c r="D110" i="7"/>
  <c r="L109" i="7"/>
  <c r="E109" i="7" s="1"/>
  <c r="D109" i="7"/>
  <c r="L107" i="7"/>
  <c r="E107" i="7" s="1"/>
  <c r="D107" i="7"/>
  <c r="L106" i="7"/>
  <c r="E106" i="7" s="1"/>
  <c r="D106" i="7"/>
  <c r="L105" i="7"/>
  <c r="E105" i="7" s="1"/>
  <c r="D105" i="7"/>
  <c r="L104" i="7"/>
  <c r="E104" i="7" s="1"/>
  <c r="D104" i="7"/>
  <c r="L103" i="7"/>
  <c r="E103" i="7" s="1"/>
  <c r="D103" i="7"/>
  <c r="L102" i="7"/>
  <c r="E102" i="7" s="1"/>
  <c r="D102" i="7"/>
  <c r="L101" i="7"/>
  <c r="E101" i="7" s="1"/>
  <c r="D101" i="7"/>
  <c r="L100" i="7"/>
  <c r="E100" i="7" s="1"/>
  <c r="D100" i="7"/>
  <c r="L99" i="7"/>
  <c r="E99" i="7" s="1"/>
  <c r="D99" i="7"/>
  <c r="L97" i="7"/>
  <c r="E97" i="7" s="1"/>
  <c r="D97" i="7"/>
  <c r="L96" i="7"/>
  <c r="E96" i="7" s="1"/>
  <c r="D96" i="7"/>
  <c r="L95" i="7"/>
  <c r="E95" i="7" s="1"/>
  <c r="D95" i="7"/>
  <c r="L94" i="7"/>
  <c r="E94" i="7" s="1"/>
  <c r="D94" i="7"/>
  <c r="L93" i="7"/>
  <c r="E93" i="7" s="1"/>
  <c r="D93" i="7"/>
  <c r="L92" i="7"/>
  <c r="E92" i="7" s="1"/>
  <c r="D92" i="7"/>
  <c r="L91" i="7"/>
  <c r="E91" i="7" s="1"/>
  <c r="D91" i="7"/>
  <c r="L90" i="7"/>
  <c r="E90" i="7" s="1"/>
  <c r="D90" i="7"/>
  <c r="L89" i="7"/>
  <c r="E89" i="7" s="1"/>
  <c r="D89" i="7"/>
  <c r="L88" i="7"/>
  <c r="E88" i="7" s="1"/>
  <c r="D88" i="7"/>
  <c r="L87" i="7"/>
  <c r="E87" i="7" s="1"/>
  <c r="D87" i="7"/>
  <c r="L85" i="7"/>
  <c r="E85" i="7" s="1"/>
  <c r="D85" i="7"/>
  <c r="L84" i="7"/>
  <c r="E84" i="7" s="1"/>
  <c r="D84" i="7"/>
  <c r="L83" i="7"/>
  <c r="E83" i="7" s="1"/>
  <c r="D83" i="7"/>
  <c r="L81" i="7"/>
  <c r="E81" i="7" s="1"/>
  <c r="D81" i="7"/>
  <c r="L80" i="7"/>
  <c r="E80" i="7" s="1"/>
  <c r="D80" i="7"/>
  <c r="L79" i="7"/>
  <c r="E79" i="7" s="1"/>
  <c r="D79" i="7"/>
  <c r="L78" i="7"/>
  <c r="E78" i="7" s="1"/>
  <c r="D78" i="7"/>
  <c r="L77" i="7"/>
  <c r="E77" i="7" s="1"/>
  <c r="D77" i="7"/>
  <c r="L76" i="7"/>
  <c r="E76" i="7" s="1"/>
  <c r="D76" i="7"/>
  <c r="L74" i="7"/>
  <c r="E74" i="7" s="1"/>
  <c r="D74" i="7"/>
  <c r="L73" i="7"/>
  <c r="E73" i="7" s="1"/>
  <c r="D73" i="7"/>
  <c r="L72" i="7"/>
  <c r="E72" i="7" s="1"/>
  <c r="D72" i="7"/>
  <c r="L69" i="7"/>
  <c r="E69" i="7" s="1"/>
  <c r="D69" i="7"/>
  <c r="L68" i="7"/>
  <c r="E68" i="7" s="1"/>
  <c r="D68" i="7"/>
  <c r="L67" i="7"/>
  <c r="E67" i="7" s="1"/>
  <c r="D67" i="7"/>
  <c r="L66" i="7"/>
  <c r="E66" i="7" s="1"/>
  <c r="D66" i="7"/>
  <c r="L65" i="7"/>
  <c r="E65" i="7" s="1"/>
  <c r="D65" i="7"/>
  <c r="L64" i="7"/>
  <c r="E64" i="7" s="1"/>
  <c r="D64" i="7"/>
  <c r="L63" i="7"/>
  <c r="E63" i="7" s="1"/>
  <c r="D63" i="7"/>
  <c r="L62" i="7"/>
  <c r="E62" i="7" s="1"/>
  <c r="D62" i="7"/>
  <c r="L61" i="7"/>
  <c r="E61" i="7" s="1"/>
  <c r="D61" i="7"/>
  <c r="L60" i="7"/>
  <c r="E60" i="7" s="1"/>
  <c r="D60" i="7"/>
  <c r="L59" i="7"/>
  <c r="E59" i="7" s="1"/>
  <c r="D59" i="7"/>
  <c r="L58" i="7"/>
  <c r="E58" i="7" s="1"/>
  <c r="D58" i="7"/>
  <c r="L56" i="7"/>
  <c r="E56" i="7" s="1"/>
  <c r="D56" i="7"/>
  <c r="L55" i="7"/>
  <c r="E55" i="7" s="1"/>
  <c r="D55" i="7"/>
  <c r="L52" i="7"/>
  <c r="E52" i="7" s="1"/>
  <c r="D52" i="7"/>
  <c r="L51" i="7"/>
  <c r="E51" i="7" s="1"/>
  <c r="D51" i="7"/>
  <c r="L50" i="7"/>
  <c r="E50" i="7" s="1"/>
  <c r="D50" i="7"/>
  <c r="L49" i="7"/>
  <c r="E49" i="7" s="1"/>
  <c r="D49" i="7"/>
  <c r="L48" i="7"/>
  <c r="E48" i="7" s="1"/>
  <c r="D48" i="7"/>
  <c r="L46" i="7"/>
  <c r="E46" i="7" s="1"/>
  <c r="D46" i="7"/>
  <c r="L43" i="7"/>
  <c r="E43" i="7" s="1"/>
  <c r="D43" i="7"/>
  <c r="L41" i="7"/>
  <c r="E41" i="7" s="1"/>
  <c r="D41" i="7"/>
  <c r="L40" i="7"/>
  <c r="E40" i="7" s="1"/>
  <c r="D40" i="7"/>
  <c r="L39" i="7"/>
  <c r="E39" i="7" s="1"/>
  <c r="D39" i="7"/>
  <c r="L38" i="7"/>
  <c r="E38" i="7" s="1"/>
  <c r="D38" i="7"/>
  <c r="L37" i="7"/>
  <c r="E37" i="7" s="1"/>
  <c r="D37" i="7"/>
  <c r="L36" i="7"/>
  <c r="E36" i="7" s="1"/>
  <c r="D36" i="7"/>
  <c r="L35" i="7"/>
  <c r="E35" i="7" s="1"/>
  <c r="D35" i="7"/>
  <c r="L34" i="7"/>
  <c r="E34" i="7" s="1"/>
  <c r="D34" i="7"/>
  <c r="L33" i="7"/>
  <c r="E33" i="7" s="1"/>
  <c r="D33" i="7"/>
  <c r="L32" i="7"/>
  <c r="E32" i="7" s="1"/>
  <c r="D32" i="7"/>
  <c r="L31" i="7"/>
  <c r="E31" i="7" s="1"/>
  <c r="D31" i="7"/>
  <c r="L30" i="7"/>
  <c r="E30" i="7" s="1"/>
  <c r="D30" i="7"/>
  <c r="L29" i="7"/>
  <c r="E29" i="7" s="1"/>
  <c r="D29" i="7"/>
  <c r="L28" i="7"/>
  <c r="E28" i="7" s="1"/>
  <c r="D28" i="7"/>
  <c r="L26" i="7"/>
  <c r="E26" i="7" s="1"/>
  <c r="D26" i="7"/>
  <c r="L25" i="7"/>
  <c r="E25" i="7" s="1"/>
  <c r="D25" i="7"/>
  <c r="L23" i="7"/>
  <c r="E23" i="7" s="1"/>
  <c r="D23" i="7"/>
  <c r="L22" i="7"/>
  <c r="E22" i="7" s="1"/>
  <c r="D22" i="7"/>
  <c r="L21" i="7"/>
  <c r="E21" i="7" s="1"/>
  <c r="D21" i="7"/>
  <c r="L20" i="7"/>
  <c r="E20" i="7" s="1"/>
  <c r="D20" i="7"/>
  <c r="L19" i="7"/>
  <c r="E19" i="7" s="1"/>
  <c r="D19" i="7"/>
  <c r="L18" i="7"/>
  <c r="E18" i="7" s="1"/>
  <c r="D18" i="7"/>
  <c r="L17" i="7"/>
  <c r="E17" i="7" s="1"/>
  <c r="D17" i="7"/>
  <c r="L16" i="7"/>
  <c r="E16" i="7" s="1"/>
  <c r="D16" i="7"/>
  <c r="L15" i="7"/>
  <c r="E15" i="7" s="1"/>
  <c r="D15" i="7"/>
  <c r="L14" i="7"/>
  <c r="E14" i="7" s="1"/>
  <c r="D14" i="7"/>
  <c r="M13" i="7"/>
  <c r="L13" i="7" s="1"/>
  <c r="E13" i="7" s="1"/>
  <c r="D13" i="7"/>
  <c r="M12" i="7"/>
  <c r="L12" i="7" s="1"/>
  <c r="E12" i="7" s="1"/>
  <c r="D12" i="7"/>
  <c r="D12" i="6"/>
  <c r="F1" i="7" l="1"/>
  <c r="F1" i="10"/>
  <c r="F1" i="9"/>
  <c r="F1" i="11"/>
  <c r="F1" i="8"/>
  <c r="D65" i="6"/>
  <c r="L65" i="6"/>
  <c r="E65" i="6" s="1"/>
  <c r="D69" i="6"/>
  <c r="D68" i="6"/>
  <c r="D67" i="6"/>
  <c r="D66" i="6"/>
  <c r="D64" i="6"/>
  <c r="D63" i="6"/>
  <c r="D62" i="6"/>
  <c r="D61" i="6"/>
  <c r="D60" i="6"/>
  <c r="D59" i="6"/>
  <c r="D58" i="6"/>
  <c r="D56" i="6"/>
  <c r="D55" i="6"/>
  <c r="D52" i="6"/>
  <c r="D51" i="6"/>
  <c r="D50" i="6"/>
  <c r="D49" i="6"/>
  <c r="D48" i="6"/>
  <c r="D46" i="6"/>
  <c r="D43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6" i="6"/>
  <c r="D25" i="6"/>
  <c r="D23" i="6"/>
  <c r="D22" i="6"/>
  <c r="D21" i="6"/>
  <c r="D20" i="6"/>
  <c r="D19" i="6"/>
  <c r="D18" i="6"/>
  <c r="D17" i="6"/>
  <c r="D16" i="6"/>
  <c r="D15" i="6"/>
  <c r="D14" i="6"/>
  <c r="D13" i="6"/>
  <c r="M12" i="6"/>
  <c r="M13" i="6"/>
  <c r="L69" i="6"/>
  <c r="E69" i="6" s="1"/>
  <c r="L68" i="6"/>
  <c r="E68" i="6" s="1"/>
  <c r="L67" i="6"/>
  <c r="E67" i="6" s="1"/>
  <c r="L66" i="6"/>
  <c r="E66" i="6" s="1"/>
  <c r="L64" i="6"/>
  <c r="E64" i="6" s="1"/>
  <c r="L63" i="6"/>
  <c r="E63" i="6" s="1"/>
  <c r="L62" i="6"/>
  <c r="E62" i="6" s="1"/>
  <c r="L61" i="6"/>
  <c r="E61" i="6" s="1"/>
  <c r="L60" i="6"/>
  <c r="E60" i="6" s="1"/>
  <c r="L59" i="6"/>
  <c r="E59" i="6" s="1"/>
  <c r="L58" i="6"/>
  <c r="E58" i="6" s="1"/>
  <c r="L56" i="6"/>
  <c r="E56" i="6" s="1"/>
  <c r="L55" i="6"/>
  <c r="E55" i="6" s="1"/>
  <c r="L52" i="6"/>
  <c r="E52" i="6" s="1"/>
  <c r="L51" i="6"/>
  <c r="E51" i="6" s="1"/>
  <c r="L50" i="6"/>
  <c r="E50" i="6" s="1"/>
  <c r="L49" i="6"/>
  <c r="E49" i="6" s="1"/>
  <c r="L48" i="6"/>
  <c r="E48" i="6" s="1"/>
  <c r="L46" i="6"/>
  <c r="E46" i="6" s="1"/>
  <c r="L43" i="6"/>
  <c r="E43" i="6" s="1"/>
  <c r="L41" i="6"/>
  <c r="E41" i="6" s="1"/>
  <c r="L40" i="6"/>
  <c r="E40" i="6" s="1"/>
  <c r="L39" i="6"/>
  <c r="E39" i="6" s="1"/>
  <c r="L38" i="6"/>
  <c r="E38" i="6" s="1"/>
  <c r="L37" i="6"/>
  <c r="E37" i="6" s="1"/>
  <c r="L36" i="6"/>
  <c r="E36" i="6" s="1"/>
  <c r="L35" i="6"/>
  <c r="E35" i="6" s="1"/>
  <c r="L34" i="6"/>
  <c r="E34" i="6" s="1"/>
  <c r="L33" i="6"/>
  <c r="E33" i="6" s="1"/>
  <c r="L32" i="6"/>
  <c r="E32" i="6" s="1"/>
  <c r="L31" i="6"/>
  <c r="E31" i="6" s="1"/>
  <c r="L30" i="6"/>
  <c r="E30" i="6" s="1"/>
  <c r="L29" i="6"/>
  <c r="E29" i="6" s="1"/>
  <c r="L28" i="6"/>
  <c r="E28" i="6" s="1"/>
  <c r="L26" i="6"/>
  <c r="E26" i="6" s="1"/>
  <c r="L25" i="6"/>
  <c r="E25" i="6" s="1"/>
  <c r="L23" i="6"/>
  <c r="E23" i="6" s="1"/>
  <c r="L22" i="6"/>
  <c r="E22" i="6" s="1"/>
  <c r="L21" i="6"/>
  <c r="E21" i="6" s="1"/>
  <c r="L20" i="6"/>
  <c r="E20" i="6" s="1"/>
  <c r="L19" i="6"/>
  <c r="E19" i="6" s="1"/>
  <c r="L18" i="6"/>
  <c r="E18" i="6" s="1"/>
  <c r="L17" i="6"/>
  <c r="E17" i="6" s="1"/>
  <c r="L16" i="6"/>
  <c r="E16" i="6" s="1"/>
  <c r="L15" i="6"/>
  <c r="E15" i="6" s="1"/>
  <c r="L14" i="6"/>
  <c r="E14" i="6" s="1"/>
  <c r="L12" i="6" l="1"/>
  <c r="E12" i="6" s="1"/>
  <c r="L13" i="6"/>
  <c r="E13" i="6" s="1"/>
  <c r="F1" i="6" l="1"/>
</calcChain>
</file>

<file path=xl/sharedStrings.xml><?xml version="1.0" encoding="utf-8"?>
<sst xmlns="http://schemas.openxmlformats.org/spreadsheetml/2006/main" count="1910" uniqueCount="517">
  <si>
    <t>Артикул</t>
  </si>
  <si>
    <t>Наименование</t>
  </si>
  <si>
    <t>Наличие</t>
  </si>
  <si>
    <t>+7(495)108-74-14</t>
  </si>
  <si>
    <t>www.avs-el.ru</t>
  </si>
  <si>
    <t>Время работы офиса: с 9:30 до 17:30 (пн - чт), с 9:30 до 17:00 (пт)</t>
  </si>
  <si>
    <t>г.Москва, ул. Горбунова, д. 2, стр. 3, БЦ «Гранд Сетунь Плаза», оф. В 212</t>
  </si>
  <si>
    <t>Кабельная продукция</t>
  </si>
  <si>
    <t>Кабель Витая пара</t>
  </si>
  <si>
    <t>FTP 4</t>
  </si>
  <si>
    <t>001-122087/2</t>
  </si>
  <si>
    <t>Ripo</t>
  </si>
  <si>
    <t>FTP 4 CAT5E 24AWG Cu outdoor Ripo Premium, 2x305м.,Fluke test (КСВППэ -5е 4*2*0.51)</t>
  </si>
  <si>
    <t>Кабель Ripo Premium FTP 4 пары (КСВППэ -5е 4*2*0.51), с экраном, Кат.5e (Класс D), 100МГц, одножильный, жила 0,51мм, BC (чистая медь), внешний, PE-полиэтилен, черный, Fluke test - pass, 305м</t>
  </si>
  <si>
    <t>https://www.avs-el.ru/product/ftp-4-cat5e-24awg-cu-outdoor-ripo-premium-305mfluke-test</t>
  </si>
  <si>
    <t>001-122012/2</t>
  </si>
  <si>
    <t>FTP 4 CAT5E 24AWG Cu Ripo Premium, 2x305м.,Fluke test (КСВПВэ -5е 4*2*0.51)</t>
  </si>
  <si>
    <t>Кабель Ripo Premium FTP 4 пары (КСВПВэ -5е 4*2*0.51), с экраном, Кат.5e (Класс D), 100МГц, одножильный, жила 0,51мм, BC (чистая медь), внутренний, PVC нг(B), серый, Fluke test - pass, 305м</t>
  </si>
  <si>
    <t>https://www.avs-el.ru/product/ftp-4-cat5e-24awg-cu-ripo-premium-305mfluke-test</t>
  </si>
  <si>
    <t>001-122089</t>
  </si>
  <si>
    <t>FTP 4 нг-LSHF CAT5E 24AWG Cu Ripo Standart , 305м.,Fluke (КВСПВэ-5e LS нг (А)-HF 4*2*0.5), синий</t>
  </si>
  <si>
    <t>Кабель Ripo Premium FTP 4 пары LSHF, с экраном, Кат.5e (Класс D), 100МГц, одножильный, жила 0,48мм, BC (чистая медь), внутрений LSHF, синий, Fluke test - pass, 305м</t>
  </si>
  <si>
    <t>001-122014/ 010514</t>
  </si>
  <si>
    <t>FTP4 CAT5E 24AWG Cu (outdoor) RIPO</t>
  </si>
  <si>
    <t>Кабель Ripo FTP 4 пары, с экраном, Кат.5e (Класс D), 24AWG, 100МГц, одножильный, BC (медь), внешний, PE до -50C, черный, 305м</t>
  </si>
  <si>
    <t>https://www.avs-el.ru/product/FTP-4-CAT5e-24-AWG-Cu-PE-outdoor-Ripo</t>
  </si>
  <si>
    <t>001-122015/ 010405</t>
  </si>
  <si>
    <t>FTP4 CAT5E 24AWG Cu RIPO</t>
  </si>
  <si>
    <t>Кабель Ripo FTP 4 пары, с экраном, Кат.5e (Класс D), 24AWG, 100МГц, одножильный, BC (медь), внутренний, PVC нг(B), серый, 305м</t>
  </si>
  <si>
    <t>https://www.avs-el.ru/product/FTP4Cu-RIPO</t>
  </si>
  <si>
    <t>001-122015/100</t>
  </si>
  <si>
    <t>FTP4 CAT5E 24AWG Cu RIPO(100m)</t>
  </si>
  <si>
    <t>Кабель Ripo FTP 4 пары, с экраном, Кат.5e (Класс D), 24AWG, 100МГц, одножильный, BC (медь), внутренний, PVC нг(B), серый, 100м</t>
  </si>
  <si>
    <t>001-122016/ 010806</t>
  </si>
  <si>
    <t>FTP4 CAT6 23AWG Cu RIPO</t>
  </si>
  <si>
    <t>Кабель Ripo FTP 4 пары, с экраном, Кат.6 , 250МГц, одножильный, BC ( медь), 23AWG (0,57мм), внутренний, PVC нг(А), серый, 305м - гарантия: 5 лет</t>
  </si>
  <si>
    <t>https://www.avs-el.ru/product/vitaya-para-ftp-4-cat-6-23-awg-cu-ripo-305-metrov</t>
  </si>
  <si>
    <t>001-122007</t>
  </si>
  <si>
    <t>Cablan</t>
  </si>
  <si>
    <t>FTP4CAT5E 24AWG CCA  CabLAN (2*305m) 0.41</t>
  </si>
  <si>
    <t>Кабель CabLAN FTP 4 пары, с экраном, Кат.5e (Класс D), 100МГц, одножильный, CCA ( омеднённый алюминий), внутренний, PVC нг(B), серый, 305м</t>
  </si>
  <si>
    <t>https://www.avs-el.ru/product/ftp4-cat5e-24awg-cca-cablan</t>
  </si>
  <si>
    <t>001-122003</t>
  </si>
  <si>
    <t>FTP4CAT5E 24AWG CCA (outdoor) RIPO(2*305m)</t>
  </si>
  <si>
    <t>Кабель Ripo FTP 4 пары, с экраном, Кат.5e (Класс D), 24AWG, 100МГц, одножильный,  жила 0,5мм, CCA ( омеднённый алюминий), внешний, PE до -50C, черный, 305м</t>
  </si>
  <si>
    <t>https://www.avs-el.ru/product/FTP-4-RIPO-Outdoor</t>
  </si>
  <si>
    <t>001-122002/100</t>
  </si>
  <si>
    <t>FTP4CAT5E 24AWG CCA RIPO(100m)</t>
  </si>
  <si>
    <t>Кабель Ripo FTP 4 пары, с экраном, Кат.5e (Класс D), 24AWG, 100МГц, одножильный,  жила 0,5мм, CCA ( омеднённый алюминий), внутренний, PVC нг(B), серый, 100м</t>
  </si>
  <si>
    <t>https://www.avs-el.ru/product/FTP-4-RIPO-CCA</t>
  </si>
  <si>
    <t>001-122002/ 010409</t>
  </si>
  <si>
    <t>FTP4CAT5E 24AWG CCA RIPO(2*305m)</t>
  </si>
  <si>
    <t>Кабель Ripo FTP 4 пары, с экраном, Кат.5e (Класс D), 24AWG, 100МГц, одножильный,  жила 0,5мм, CCA ( омеднённый алюминий), внутренний, PVC нг(B), серый, 305м</t>
  </si>
  <si>
    <t>001-122025</t>
  </si>
  <si>
    <t>FTP4CAT5E 24AWG Cu Ripo (outdoor) с одножильным тросом, черный, (2х305м)</t>
  </si>
  <si>
    <t>Кабель Ripo FTP 4 пары, с экраном, Кат.5e (Класс D), 24AWG, 100МГц, одножильный, BC (медь), внешний, PE до -50C, черный, с одножильным тросом, 305м</t>
  </si>
  <si>
    <t>https://www.avs-el.ru/product/FTP4CuTr</t>
  </si>
  <si>
    <t>UTP 2</t>
  </si>
  <si>
    <t>001-111008/ 010309</t>
  </si>
  <si>
    <t>UTP2 CAT5E 24AWG Cu RIPO</t>
  </si>
  <si>
    <t>Кабель Ripo UTP 2 пары, Кат.5e (Класс D), 24AWG, 100МГц, одножильный, BC (медь), внутренний, PVC нг(B), серый, 305м</t>
  </si>
  <si>
    <t>https://www.avs-el.ru/product/UTP-2-CAT5E-24-AWG-Cu-Ripo</t>
  </si>
  <si>
    <t>001-111001/ 010338</t>
  </si>
  <si>
    <t>UTP2CAT5E 24AWG CCA RIPO(2*305)</t>
  </si>
  <si>
    <t>Кабель Ripo UTP 2 пары, Кат.5e (Класс D), 24AWG, 100МГц, одножильный, жила 0,5мм, CCA ( омеднённый алюминий), внутренний, PVC нг(B), серый, 305м</t>
  </si>
  <si>
    <t>https://www.avs-el.ru/product/UTP-2-RIPO-CCA</t>
  </si>
  <si>
    <t>UTP 4</t>
  </si>
  <si>
    <t>001-112009/2</t>
  </si>
  <si>
    <t>UTP 4 CAT5E 24AWG Cu outdoor Ripo Premium, 2x305м.,Fluke test (КСВПП-5е 4*2*0.51)</t>
  </si>
  <si>
    <t>Кабель Ripo Premium UTP 4 пары (КСВПП -5е 4*2*0.51), Кат.5e (Класс D), 100МГц, одножильный, жила 0,51мм, BC (чистая медь), внешний, PE до -50C, черный, Fluke test - pass,  305м</t>
  </si>
  <si>
    <t>https://www.avs-el.ru/product/utp-4-cat5e-24awg-cu-outdoor-ripo-premium-305mfluke-test</t>
  </si>
  <si>
    <t>001-112117/2</t>
  </si>
  <si>
    <t>UTP 4 CAT5E 24AWG Cu Ripo Plus Outdoor, 2x305м.,Fluke test. PE</t>
  </si>
  <si>
    <t>Кабель Ripo Plus UTP 4 пары, Кат.5e (Класс D), 24AWG, 100МГц, одножильный, BC (чистая медь), внешний, PE до -50, черный,  Fluke test - pass, 305м</t>
  </si>
  <si>
    <t>https://www.avs-el.ru/product/utp-4-cat5e-24awg-cu-ripo-plus-outdoor-305mfluke-test-pe</t>
  </si>
  <si>
    <t>001-112006/2</t>
  </si>
  <si>
    <t>UTP 4 CAT5E 24AWG Cu Ripo Plus, 2x305м.,Fluke test. PVC</t>
  </si>
  <si>
    <t>Кабель Ripo Plus UTP 4 пары, Кат.5e (Класс D), 24AWG, 100МГц, одножильный, BC (чистая медь), внутренний, PVC нг(B), серый, Fluke test - pass, 305м</t>
  </si>
  <si>
    <t>https://www.avs-el.ru/product/utp-4-cat5e-24awg-cu-ripo-plus-305mfluke-test-pvc</t>
  </si>
  <si>
    <t>001-112064/2</t>
  </si>
  <si>
    <t>UTP 4 CAT5E 24AWG Cu Ripo Premium, 2x305м.,Fluke test (КСВПВ -5е 4*2*0.51)</t>
  </si>
  <si>
    <t>Кабель Ripo Premium UTP 4 пары (КСВПВ -5е 4*2*0.51),  Кат.5e (Класс D), 24AWG, 100МГц, одножильный, жила 0,51мм, BC (чистая медь), внутренний, PVC нг(B), серый, Fluke test - pass, 305м</t>
  </si>
  <si>
    <t>https://www.avs-el.ru/product/utp-4-cat5e-24awg-cu-ripo-premium-305mfluke-test-051</t>
  </si>
  <si>
    <t>001-112007/2</t>
  </si>
  <si>
    <t>UTP 4 нг-LSZH CAT5E 24AWG Cu Ripo Standart , 2x305м.,Fluke test 0.5(U/UTP-5e нг (А)-HF 4*2*0.5)</t>
  </si>
  <si>
    <t>Кабель Ripo Standart UTP 4 пары, Кат.5e (Класс D), 100МГц, одножильный, жила 0,5мм, BC (чистая медь), внутренний, LSZH нг(A)-HF, оранжевый, 305м</t>
  </si>
  <si>
    <t>https://www.avs-el.ru/product/vitaya-para-utp-4-avs-cat-5e-24-awg-cu-lszh-305-metrov</t>
  </si>
  <si>
    <t>001-112011/ 010513</t>
  </si>
  <si>
    <t>UTP4 CAT5E 24AWG Cu (outdoor) RIPO</t>
  </si>
  <si>
    <t>Кабель Ripo UTP 4 пары, Кат.5e (Класс D), 24AWG, 100МГц, одножильный, BC (медь), внешний, PE до -50C, черный, 305м</t>
  </si>
  <si>
    <t>https://www.avs-el.ru/product/UTP-4-CAT5e-24-AWG-Cu-PE-outdoor-Ripo</t>
  </si>
  <si>
    <t>001-112012/ 010310</t>
  </si>
  <si>
    <t>UTP4 CAT5E 24AWG Cu RIPO</t>
  </si>
  <si>
    <t>Кабель Ripo UTP 4 пары,  Кат.5e (Класс D), 24AWG, 100МГц, одножильный, BC ( медь), внутренний, PVC нг(А), серый, 305м - гарантия: 5 лет</t>
  </si>
  <si>
    <t>https://www.avs-el.ru/product/UTP-4-CAT5E-24AWG-Cu-Ripo</t>
  </si>
  <si>
    <t>001-112012/100</t>
  </si>
  <si>
    <t>UTP4 CAT5E 24AWG Cu RIPO (100m)</t>
  </si>
  <si>
    <t>Кабель Ripo UTP 4 пары,  Кат.5e (Класс D), 24AWG, 100МГц, одножильный, BC ( медь), внутренний, PVC нг(А), серый, 100м - гарантия: 5 лет</t>
  </si>
  <si>
    <t>001-112017/ 010805</t>
  </si>
  <si>
    <t>UTP4 CAT6 23AWG Cu RIPO</t>
  </si>
  <si>
    <t>Кабель Ripo UTP 4 пары, Кат.6 , 250МГц, одножильный, BC ( медь), 23AWG (0,57мм), внутренний, PVC нг(А), серый, 305м - гарантия: 5 лет</t>
  </si>
  <si>
    <t>https://www.avs-el.ru/product/Vitaya-para-UTP4-CAT6-23-AWG-Cu-RIPO</t>
  </si>
  <si>
    <t>001-112035</t>
  </si>
  <si>
    <t>UTP4CAT5E 24AWG CCA CabLAN (2*305m) 0,41</t>
  </si>
  <si>
    <t>Кабель CabLAN UTP 4 пары, Кат.5e (Класс D), 100МГц, одножильный, CCA ( омеднённый алюминий), внутренний, PVC нг(B), серый, 305м</t>
  </si>
  <si>
    <t>https://www.avs-el.ru/product/utp4-cat5e-24awg-cca-cablan</t>
  </si>
  <si>
    <t>001-112003</t>
  </si>
  <si>
    <t>UTP4CAT5E 24AWG CCA PE (outdoor) RIPO (2*305m)</t>
  </si>
  <si>
    <t>Кабель Ripo UTP 4 пары, Кат.5e (Класс D), 24AWG, 100МГц, одножильный,  жила 0,5мм, CCA ( омеднённый алюминий), внешний, PE до -50C, черный, 305м</t>
  </si>
  <si>
    <t>https://www.avs-el.ru/product/UTP-4-RIPO-CCA-Outdoor</t>
  </si>
  <si>
    <t>001-112002/100</t>
  </si>
  <si>
    <t>UTP4CAT5E 24AWG CCA RIPO(100m)</t>
  </si>
  <si>
    <t>Кабель Ripo UTP 4 пары, Кат.5e (Класс D), 24AWG, 100МГц, одножильный,  жила 0,5мм, CCA ( омеднённый алюминий), внутренний, PVC нг(B), серый, 100м</t>
  </si>
  <si>
    <t>https://www.avs-el.ru/product/UTP-4-RIPO-CCA</t>
  </si>
  <si>
    <t>001-112002/ 010335</t>
  </si>
  <si>
    <t>UTP4CAT5E 24AWG CCA RIPO(2*305m)</t>
  </si>
  <si>
    <t>Кабель Ripo UTP 4 пары, Кат.5e (Класс D), 24AWG, 100МГц, одножильный,  жила 0,5мм, CCA ( омеднённый алюминий), внутренний, PVC нг(B), серый, 305м</t>
  </si>
  <si>
    <t>001-112018</t>
  </si>
  <si>
    <t>UTP4CAT5E 24AWG Cu Ripo (outdoor) с одножильным тросом, черный, (2х305м)</t>
  </si>
  <si>
    <t>Кабель Ripo UTP 4 пары, Кат.5e (Класс D), 24AWG, 100МГц, одножильный, BC (медь), внешний, PE до -50C, черный, с одножильным тросом, 305м</t>
  </si>
  <si>
    <t>https://www.avs-el.ru/product/utp-4-cat5e-24awg-cu-outdoor-s-odnozhilnym-trosom-ripo</t>
  </si>
  <si>
    <t>Многопарный кабель</t>
  </si>
  <si>
    <t>001-141015</t>
  </si>
  <si>
    <t>UTP25CAT5E 24AWG Cu Ripo (1*305m)</t>
  </si>
  <si>
    <t>Кабель Ripo UTP 25 пар,  Кат.5e (Класс D), 24AWG, 100МГц, одножильный, BC ( чистая медь), внутренний, PVC нг(А), серый, 305м - гарантия: 5 лет</t>
  </si>
  <si>
    <t>https://www.avs-el.ru/product/UTP-25-CAT-5E-24-AWG-Ripo</t>
  </si>
  <si>
    <t>Кабель Коаксиальный</t>
  </si>
  <si>
    <t>RG</t>
  </si>
  <si>
    <t>001-210016/4</t>
  </si>
  <si>
    <t>RG 6 U COAX (4*100m)/4</t>
  </si>
  <si>
    <t>Кабель COAX коаксиальный, RG-6 (75 Ом), одножильный d=0,81 mm, CCS (омедненная сталь), CCS/AI/AI, внутренний, PVC нг(A), белый, 100м</t>
  </si>
  <si>
    <t>https://www.avs-el.ru/product/rg-6-u-coax</t>
  </si>
  <si>
    <t>SAT</t>
  </si>
  <si>
    <t>001-221003/ 010105</t>
  </si>
  <si>
    <t>AVS Electronics</t>
  </si>
  <si>
    <t>SAT 50 AVS Electronics (4*100m)NEW</t>
  </si>
  <si>
    <t>Кабель AVS Electronics коаксиальный, SAT 50 (75 Ом), одножильный d=0,8 mm, BCu (чистая медь), внутренний, PVC нг(A), белый, 100м</t>
  </si>
  <si>
    <t>001-221001</t>
  </si>
  <si>
    <t>SAT 50Е RIPO (4*100m)</t>
  </si>
  <si>
    <t>Кабель Ripo коаксиальный, SAT 50E (75 Ом), одножильный d=0,8 mm, CCS (омедненная сталь), CCS/AI/AI, внутренний, PVC нг(A), белый, 100м</t>
  </si>
  <si>
    <t>https://www.avs-el.ru/product/Kabel-SAT-50-E-CCS-AVS-Electronics-100-metrov</t>
  </si>
  <si>
    <t>001-222008/ 010128</t>
  </si>
  <si>
    <t>SAT-703 AVS Electronics (4*100m)Or</t>
  </si>
  <si>
    <t>Кабель AVS Electronics коаксиальный, SAT 703 (75 Ом), одножильный d=0,8 mm, BCu (чистая медь), 48*0,12mm, внутренний, PVC нг(A), белый, 100м</t>
  </si>
  <si>
    <t>https://www.avs-el.ru/product/sat703o</t>
  </si>
  <si>
    <t>001-222006</t>
  </si>
  <si>
    <t>SAT-703 Dg AVS Electronics Cu (4*100m)</t>
  </si>
  <si>
    <t>Кабель AVS Electronics коаксиальный, SAT 703 DG (75 Ом), одножильный d=0,99 mm, BCu (чистая медь), 64*0,12mm, внутренний, PVC нг(A), белый, 100м</t>
  </si>
  <si>
    <t>https://www.avs-el.ru/product/sat703</t>
  </si>
  <si>
    <t>001-222001/ 010117</t>
  </si>
  <si>
    <t>SAT-703E AVS Electronics (4*100m)</t>
  </si>
  <si>
    <t>Кабель Ripo коаксиальный, SAT 703E (75 Ом), одножильный d=0,8 mm, CCS (омедненная сталь), 48*0,12 mm, CCS/AI/AI, внутренний, PVC нг(A), белый, 100м</t>
  </si>
  <si>
    <t>https://www.avs-el.ru/product/Kabel-SAT-703E-AVS-Electronics-100-metrov</t>
  </si>
  <si>
    <t>Кабель Видеонаблюдения</t>
  </si>
  <si>
    <t>-3C2V</t>
  </si>
  <si>
    <t>001-320005</t>
  </si>
  <si>
    <t>ККСВ-В +2х0,5mm Cu Ripo Standart  (3C-2v) (4*100m)</t>
  </si>
  <si>
    <t>Кабель ККСВ-В +2х0,5mm, (Cu/Cu), Ripo Standart  (3C-2v) (4*100m)</t>
  </si>
  <si>
    <t>https://www.avs-el.ru/product/kabel-kksv-vh2h05-ripo-standart-cucu-100m</t>
  </si>
  <si>
    <t>001-320006</t>
  </si>
  <si>
    <t>ККСВ-П +2х0,5mm Cu Ripo Standart  (3C-2v) outdoor (4x100m)</t>
  </si>
  <si>
    <t>Кабель ККСВ-П +2х0,5mm,  (Cu/Cu), Ripo Standart  (3C-2v) outdoor (4x100m)</t>
  </si>
  <si>
    <t>https://www.avs-el.ru/product/kksv-p-2h05-outdoor-cucu-ripo-standart-buhta</t>
  </si>
  <si>
    <t>КВК</t>
  </si>
  <si>
    <t>001-310027</t>
  </si>
  <si>
    <t>КВК-2В+2*0,5 Cu Ripo Standart (2х200 м)</t>
  </si>
  <si>
    <t>Кaбель Ripo Standart KBK-B-2+2x0,50мм², (Cu/Cu) (96), белый, внутренний, PVC нг(A), ø7,0 мм (бухта 200м) (одножильный ø3,7мм BC, конструктив РК 75-2-11)</t>
  </si>
  <si>
    <t>https://www.avs-el.ru/product/kabel-kvk-2v-2h05-cu-standart-buhta</t>
  </si>
  <si>
    <t>001-310015/2</t>
  </si>
  <si>
    <t>КВК-2В+2*0,5 Ripo (2х200 м)</t>
  </si>
  <si>
    <t>Кaбель Ripo KBK-B-2+2x0,50мм², (Cu/CCA) (96), белый, внутренний, PVC нг(A), ø7,0 мм (бухта 200м)  (одножильный ø3,7мм BC, конструктив РК 75-2-11)</t>
  </si>
  <si>
    <t>https://www.avs-el.ru/product/kvk-2v2h05-ripo-v-buhte</t>
  </si>
  <si>
    <t>001-310028</t>
  </si>
  <si>
    <t>КВК-2В+2*0,75 Cu Ripo Standart (2х200 м)</t>
  </si>
  <si>
    <t>Кaбель Ripo Standart KBK-B-2+2x0,75мм², (Cu/Cu) (96), белый, внутренний, PVC нг(A), ø8,0 мм (бухта 200м)  (одножильный ø3,7мм BC, конструктив РК 75-2-11)</t>
  </si>
  <si>
    <t>https://www.avs-el.ru/product/kabel-kvk-2v-2h075-cu-standart-buhta</t>
  </si>
  <si>
    <t>001-310016/2</t>
  </si>
  <si>
    <t>КВК-2В+2*0,75 Ripo (2х200 м)</t>
  </si>
  <si>
    <t>Кaбель Ripo KBK-B-2+2x0,75мм², (Cu/CCA) (96), белый, внутренний, PVC нг(A), ø8,0 мм (бухта 200м), (одножильный ø3,7мм BC, конструктив РК 75-2-11)</t>
  </si>
  <si>
    <t>https://www.avs-el.ru/product/kvk-2v2h075-ripo-v-buhty</t>
  </si>
  <si>
    <t>001-310004</t>
  </si>
  <si>
    <t>COAX</t>
  </si>
  <si>
    <t>КВК-2В+2х0,5 COAX (200m)</t>
  </si>
  <si>
    <t>Кaбель COAX KBK-B-2+2x0,50мм², (Cu/CCA) (96), белый, внутренний, PVC нг(A), ø7,0 мм (бухта 200м)  (одножильный ø3,7мм BC, конструктив РК 75-2-11)</t>
  </si>
  <si>
    <t>https://www.avs-el.ru/product/kvk-2v2h05-coax</t>
  </si>
  <si>
    <t>001-310029</t>
  </si>
  <si>
    <t>КВК-2П+2*0,5 Cu outdoor Ripo Standart (2х200 м)</t>
  </si>
  <si>
    <t>Кaбель Ripo Standart KBK-П-2+2x0,50мм², (Cu/Cu) (96), черный, внешний, PE до -50C, ø7,0 мм (бухта 200м) (одножильный ø3,7мм BC, конструктив РК 75-2-11)</t>
  </si>
  <si>
    <t>https://www.avs-el.ru/product/kvk-2p2h05-outdoor-cu-ripo-standart-buhta</t>
  </si>
  <si>
    <t>001-310017</t>
  </si>
  <si>
    <t>КВК-2П+2*0,5 outdoor Ripo (1х200 м)</t>
  </si>
  <si>
    <t>https://www.avs-el.ru/product/KVK-2P-2-0-5</t>
  </si>
  <si>
    <t>001-310017/B</t>
  </si>
  <si>
    <t>КВК-2П+2*0,5 outdoor Ripo (1х200 м) B</t>
  </si>
  <si>
    <t>Кaбель Ripo KBK-П-2+2x0,50мм², (Cu/CCA) (96), черный, внешний, PE до -50C, ø7,0 мм (бухта 200м) (одножильный ø3,7мм BC, конструктив РК 75-2-11)</t>
  </si>
  <si>
    <t>001-310017/2</t>
  </si>
  <si>
    <t>КВК-2П+2*0,5 outdoor Ripo (2x200м)</t>
  </si>
  <si>
    <t>https://www.avs-el.ru/product/kvk-2p2h05-outdoor-ripo</t>
  </si>
  <si>
    <t>001-310030</t>
  </si>
  <si>
    <t>КВК-2П+2*0,75 Cu outdoor Ripo Standart (2х200 м)</t>
  </si>
  <si>
    <t>Кaбель Ripo  Standart  KBK-П-2+2x0,75мм², (Cu/Cu) (96), черный, внешний, PE до -50C, ø8,0 мм (бухта 200м) (одножильный ø3,7мм BC, конструктив РК 75-2-11)</t>
  </si>
  <si>
    <t>https://www.avs-el.ru/product/kabel-kvk-2p-2h075-cu-buhta</t>
  </si>
  <si>
    <t>001-310018</t>
  </si>
  <si>
    <t>КВК-2П+2*0,75 outdoor Ripo (1х200 м)</t>
  </si>
  <si>
    <t>https://www.avs-el.ru/product/KVK-2P-2-0-75</t>
  </si>
  <si>
    <t>001-310018/2</t>
  </si>
  <si>
    <t>КВК-2П+2*0,75 outdoor Ripo (2x200 м)</t>
  </si>
  <si>
    <t>Кaбель Ripo KBK-П-2+2x0,75мм², (Cu/CCA) (96), черный, внешний, PE до -50C, ø8,0 мм (бухта 200м) (одножильный ø3,7мм BC, конструктив РК 75-2-11)</t>
  </si>
  <si>
    <t>https://www.avs-el.ru/product/kabel-kvk-2p-2h075-buhta</t>
  </si>
  <si>
    <t>Компоненты СКС</t>
  </si>
  <si>
    <t>Кабельный органайзер</t>
  </si>
  <si>
    <t>003-700033</t>
  </si>
  <si>
    <t>Кабельный организатор Ripo VT-0202-M1003-5 метал, черный</t>
  </si>
  <si>
    <t>Кабельный организатор Ripo VT-0202-M1003-5 сквозное отверстие, металл, черный, 5 колец, высота 1U, совместима с 19" шкафами и стойками, размеры: 483*43*45мм, размеры колец 45мм</t>
  </si>
  <si>
    <t>https://www.avs-el.ru/product/kabelnyy-organizator-ripo-vt-0202-m1003-5-metal-chernyy</t>
  </si>
  <si>
    <t>003-700034</t>
  </si>
  <si>
    <t>Кабельный организатор Ripo VT-0202-M1003-5 пластик, черный</t>
  </si>
  <si>
    <t>Кабельный организатор Ripo VT-0202-M1003-5 сквозное отверстие, пластик, черный, 5 колец,  высота 1U, совместима с 19" шкафами и стойками, размеры: 483*43*45мм, размеры колец 45мм</t>
  </si>
  <si>
    <t>https://www.avs-el.ru/product/kabelnyy-organizator-ripo-vt-0202-m1003-5-plastik-chernyy</t>
  </si>
  <si>
    <t>003-700035</t>
  </si>
  <si>
    <t>Кабельный организатор Ripo VT-0202-M1007-5 металл, черный</t>
  </si>
  <si>
    <t>Кабельный организатор Ripo VT-0202-M1007-5 глухой, металл, черный, 5 колец,  высота 1U, совместима с 19" шкафами и стойками, размеры: 483*43*45мм, размеры колец 40мм</t>
  </si>
  <si>
    <t>https://www.avs-el.ru/product/kabelnyy-organizator-ripo-vt-0202-m1007-5-metall-chernyy</t>
  </si>
  <si>
    <t>Коннекторы</t>
  </si>
  <si>
    <t>003-400001</t>
  </si>
  <si>
    <t>Коннектор RJ-45 (8P8C) Cat.5e, RIPO,  универсальные ножи</t>
  </si>
  <si>
    <t>Коннектор Ripo RJ45/8P8C под витую пару, Cat.5e (Класс D), 100МГц, универсальные ножи, для проводников 0,41-0,52мм, неэкранированный</t>
  </si>
  <si>
    <t>https://www.avs-el.ru/product/Konnektor-RJ-45-UTP5e-2</t>
  </si>
  <si>
    <t>003-400021</t>
  </si>
  <si>
    <t>Коннектор RJ-45 (8P8C) Cat.5e, RIPO, покрытие 3мкд, универсальные ножи</t>
  </si>
  <si>
    <t>Коннектор Ripo RJ45/8P8C под витую пару, Cat.5e (Класс D), 100МГц, покрытие 3мкд, универсальные ножи, для проводников 0,41-0,52мм, неэкранированный</t>
  </si>
  <si>
    <t>https://www.avs-el.ru/product/konnektor-rj-45-8p8c-cat5e-ripo-pokrytie-3mkd-universalnye-nozhi</t>
  </si>
  <si>
    <t>003-400022</t>
  </si>
  <si>
    <t>Коннектор RJ-45 (8P8C) Cat.5e, экранированный RIPO, покрытие 3мкд</t>
  </si>
  <si>
    <t>Коннектор Ripo RJ45/8P8C под витую пару, Cat.5e (Класс D), 100МГц, покрытие 3мкд, универсальные ножи, для проводников 0,41-0,52мм, экранированный</t>
  </si>
  <si>
    <t>https://www.avs-el.ru/product/konnektor-rj-45-8p8c-cat5e-ekranirovannyy-ripo-pokrytie-3mkd</t>
  </si>
  <si>
    <t>003-400006</t>
  </si>
  <si>
    <t>Коннектор RJ-45 (8P8C) cat.6 RIPO</t>
  </si>
  <si>
    <t>Коннектор Ripo RJ45/8P8C под витую пару, Cat.6 (Класс D), 250МГц, универсальные ножи, для проводников 0,5-0,58мм, неэкранированный</t>
  </si>
  <si>
    <t>https://www.avs-el.ru/product/konnektor-rj-45-cat6-ripo</t>
  </si>
  <si>
    <t>003-400023</t>
  </si>
  <si>
    <t>Коннектор RJ-45 (8P8C) cat.6 RIPO покрытие 3мкд, универсальные ножи</t>
  </si>
  <si>
    <t>Коннектор Ripo RJ45/8P8C под витую пару, Cat.6 (Класс D), 250МГц, покрытие 3мкд, универсальные ножи, для проводников 0,5-0,58мм, неэкранированный</t>
  </si>
  <si>
    <t>https://www.avs-el.ru/product/konnektor-rj-45-8p8c-cat6-ripo-pokrytie-3mkd-universalnye-nozhi</t>
  </si>
  <si>
    <t>003-400007</t>
  </si>
  <si>
    <t>Коннектор RJ-45 (8P8C) экранированный RIPO</t>
  </si>
  <si>
    <t>Коннектор Ripo RJ45/8P8C под витую пару, Cat.5e (Класс D), 100МГц,  универсальные ножи, для проводников 0,41-0,52мм, экранированный</t>
  </si>
  <si>
    <t>https://www.avs-el.ru/product/Konnektor-RJ-45-FTP5e-2</t>
  </si>
  <si>
    <t>Коробки монтажные</t>
  </si>
  <si>
    <t>003-600026</t>
  </si>
  <si>
    <t>Коробка распределительная Ripo на 30 пар (на 3 плинта типа KRONE), 150x105x55 мм, цвет бежевый, материал АБС-пластик, IP 30, диаметр кабельных вводов 15мм.</t>
  </si>
  <si>
    <t>https://www.avs-el.ru/product/Korobka-montazhnaya-pod-3-plinta</t>
  </si>
  <si>
    <t>003-600036/180</t>
  </si>
  <si>
    <t>Хомут монтажный под 3 плинта, Ripo/180шт</t>
  </si>
  <si>
    <t>Хомут монтажный Ripo на 3 плинта типа Krone.Глубина 22 мм, есть крепления на 3 плинта типоряда 2/10 (Плинты Krone LSA или плинты типа Krone). Материал: сталь.</t>
  </si>
  <si>
    <t>https://www.avs-el.ru/product/homut-montazhnyy-pod-3-plinta-ripo-2</t>
  </si>
  <si>
    <t>003-600036/280</t>
  </si>
  <si>
    <t>Хомут монтажный под 3 плинта, Ripo/280шт</t>
  </si>
  <si>
    <t>Патч-корды</t>
  </si>
  <si>
    <t>003-300009/600</t>
  </si>
  <si>
    <t>Патч-корд UTP Cat 5E, RJ45, 0,5 m (серый)</t>
  </si>
  <si>
    <t>Коммутационный шнур Ripo UTP 4 пары, Кат.5е (Класс D), 100МГц, 2хRJ45/8P8C, T568B, заливной, многожильный, CCA (омедненный алюминий), PVC нг(B), серый, 0,5м</t>
  </si>
  <si>
    <t>https://www.avs-el.ru/product/Patch-kord-UTP-5e-kat-litoj-0-2M-SeRYJ</t>
  </si>
  <si>
    <t>003-300011/400</t>
  </si>
  <si>
    <t>Патч-корд UTP Cat 5E, RJ45, 1,5 m (серый)</t>
  </si>
  <si>
    <t>Коммутационный шнур Ripo UTP 4 пары, Кат.5е (Класс D), 100МГц, 2хRJ45/8P8C, T568B, заливной, многожильный, CCA (омедненный алюминий), PVC нг(B), серый, 1,5м</t>
  </si>
  <si>
    <t>https://www.avs-el.ru/product/patch-kord-utp-cat-5e-rj45-15-m-seryy</t>
  </si>
  <si>
    <t>003-300027</t>
  </si>
  <si>
    <t>Патч-корд UTP Cat 5E, RJ45, 10 m (серый)</t>
  </si>
  <si>
    <t>Коммутационный шнур Ripo UTP 4 пары, Кат.5е (Класс D), 100МГц, 2хRJ45/8P8C, T568B, заливной, многожильный, CCA (омедненный алюминий), PVC нг(B), серый, 10м</t>
  </si>
  <si>
    <t>https://www.avs-el.ru/product/Patch-kord-UTP-5e-kat-litoj-10M-SeRYJ</t>
  </si>
  <si>
    <t>003-300030</t>
  </si>
  <si>
    <t>Патч-корд UTP Cat 5E, RJ45, 15 m (серый)</t>
  </si>
  <si>
    <t>Коммутационный шнур NETLAN U/UTP 4 пары, Кат.5е (Класс D), 100МГц, 2хRJ45/8P8C, T568B, заливной, многожильный, CCA (омедненный алюминий), PVC нг(B), серый, 0,5м, уп-ка 10шт.</t>
  </si>
  <si>
    <t>https://www.avs-el.ru/product/Patch-kord-UTP-5e-kat-litoj-15M-SeRYJ</t>
  </si>
  <si>
    <t>003-300006</t>
  </si>
  <si>
    <t>Патч-корд UTP Cat 5E, RJ45, 2 m (серый)</t>
  </si>
  <si>
    <t>Коммутационный шнур Ripo UTP 4 пары, Кат.5е (Класс D), 100МГц, 2хRJ45/8P8C, T568B, заливной, многожильный, CCA (омедненный алюминий), PVC нг(B), серый, 2м</t>
  </si>
  <si>
    <t>https://www.avs-el.ru/product/Patch-kord-UTP-5e-kat-litoj-2M-SeRYJ</t>
  </si>
  <si>
    <t>003-300007</t>
  </si>
  <si>
    <t>Патч-корд UTP Cat 5E, RJ45, 3 m (серый)</t>
  </si>
  <si>
    <t>Коммутационный шнур Ripo UTP 4 пары, Кат.5е (Класс D), 100МГц, 2хRJ45/8P8C, T568B, заливной, многожильный, CCA (омедненный алюминий), PVC нг(B), серый, 3м</t>
  </si>
  <si>
    <t>https://www.avs-el.ru/product/Patch-kord-UTP-5e-kat-litoj-3M-SeRYJ</t>
  </si>
  <si>
    <t>003-300025</t>
  </si>
  <si>
    <t>Патч-корд UTP Cat 5E, RJ45, 5 m (серый)</t>
  </si>
  <si>
    <t>Коммутационный шнур Ripo UTP 4 пары, Кат.5е (Класс D), 100МГц, 2хRJ45/8P8C, T568B, заливной, многожильный, CCA (омедненный алюминий), PVC нг(B), серый, 5м</t>
  </si>
  <si>
    <t>https://www.avs-el.ru/product/Patch-kord-UTP-5e-kat-litoj-5M-SeRYJ</t>
  </si>
  <si>
    <t>003-300010/500</t>
  </si>
  <si>
    <t>Патч-корд UTP Cat 5E, RJ45,1 m  (серый)</t>
  </si>
  <si>
    <t>Коммутационный шнур Ripo UTP 4 пары, Кат.5е (Класс D), 100МГц, 2хRJ45/8P8C, T568B, заливной, многожильный, CCA (омедненный алюминий), PVC нг(B), серый, 1м</t>
  </si>
  <si>
    <t>https://www.avs-el.ru/product/Patch-kord-UTP-5e-kat-litoj-1M-SeRYJ</t>
  </si>
  <si>
    <t>003-300055</t>
  </si>
  <si>
    <t>Патч-корд UTP Cat 5E, RJ45,20 m (серый) литой</t>
  </si>
  <si>
    <t>Коммутационный шнур Ripo UTP 4 пары, Кат.5е (Класс D), 100МГц, 2хRJ45/8P8C, T568B, заливной, многожильный, CCA (омедненный алюминий), PVC нг(B), серый, 20м</t>
  </si>
  <si>
    <t>https://www.avs-el.ru/product/patch-kord-utp-5e-kat-rj45-litoy-20m-seryy-ripo-2</t>
  </si>
  <si>
    <t>003-300056</t>
  </si>
  <si>
    <t>Патч-корд UTP Cat 5E, RJ45,25 m (серый) литой</t>
  </si>
  <si>
    <t>Коммутационный шнур Ripo UTP 4 пары, Кат.5е (Класс D), 100МГц, 2хRJ45/8P8C, T568B, заливной, многожильный, CCA (омедненный алюминий), PVC нг(B), серый, 25м</t>
  </si>
  <si>
    <t>https://www.avs-el.ru/product/patch-kord-utp-5e-kat-rj45-litoy-25m-seryy-ripo</t>
  </si>
  <si>
    <t>003-300057</t>
  </si>
  <si>
    <t>Патч-корд UTP Cat 5E, RJ45,30 m (серый) литой</t>
  </si>
  <si>
    <t>Коммутационный шнур Ripo UTP 4 пары, Кат.5е (Класс D), 100МГц, 2хRJ45/8P8C, T568B, заливной, многожильный, CCA (омедненный алюминий), PVC нг(B), серый, 30м</t>
  </si>
  <si>
    <t>https://www.avs-el.ru/product/patch-kord-utp-5e-kat-rj45-litoy-30m-seryy-ripo</t>
  </si>
  <si>
    <t>Патч-панели</t>
  </si>
  <si>
    <t>003-100036</t>
  </si>
  <si>
    <t>Патч-панель  Ripo 19", 1U, 24 порта, Cat.5e (Класс D), 100МГц, RJ45/8P8C, 110, T568A/</t>
  </si>
  <si>
    <t>Коммутационная панель Ripo 19", 1U, 24 порта, Cat.5e (Класс D), 100МГц, RJ45/8P8C, 110/KRONE, T568A/B, неэкранированная, черная</t>
  </si>
  <si>
    <t>https://www.avs-el.ru/product/patch-panel-ripo-19-1u-24-porta-cat5e-klass-d-100mgts-rj458p8c-110krone-t568ab</t>
  </si>
  <si>
    <t>003-100037</t>
  </si>
  <si>
    <t>Патч-панель  Ripo 19", 1U, 24 порта, Cat.6 (Класс D), 250МГц, RJ45/8P8C, 110/KRONE, T568A/B</t>
  </si>
  <si>
    <t>Коммутационная панель Ripo 19", 1U, 24 порта, Cat.6 (Класс D), 250МГц, RJ45/8P8C, 110/KRONE, T568A/B, неэкранированная, черная</t>
  </si>
  <si>
    <t>https://www.avs-el.ru/product/kommutatsionnaya-panel-ripo-19-1u-24-porta-cat6-klass-d-250mgts-rj458p8c-110krone-t568ab-neekranirovannaya-chernaya</t>
  </si>
  <si>
    <t>003-100035</t>
  </si>
  <si>
    <t>Патч-панель  Ripo настенная, 12 портов, Cat.5e (Класс D), 100МГц, RJ45/8P8C, 110, T568A/B,</t>
  </si>
  <si>
    <t>Коммутационная патч-панель Ripo настенная, 12 портов, Cat.5e (Класс D), 100МГц, RJ45/8P8C, 110, T568A/B, неэкранированная, черная</t>
  </si>
  <si>
    <t>https://www.avs-el.ru/product/patch-panel-ripo-nastennaya-12-portov-cat5e-klass-d-100mgts-rj458p8c-110-t568ab</t>
  </si>
  <si>
    <t>003-100002/ 101119</t>
  </si>
  <si>
    <t>Патч-панель 19, 2U, 48 портов, категория 5е AVS</t>
  </si>
  <si>
    <t>Коммутационная панель AVS Electronics 19", 2U, 48 портов, Cat.5e (Класс D), 100МГц, RJ45/8P8C, 110/KRONE, T568A/B, неэкранированная, черная</t>
  </si>
  <si>
    <t>https://www.avs-el.ru/product/Patch-panel-19-2U-48-portov</t>
  </si>
  <si>
    <t>003-100007</t>
  </si>
  <si>
    <t>Патч-панель 19", 1U, 24 порта, категория 5е, RIPO</t>
  </si>
  <si>
    <t>https://www.avs-el.ru/product/patch-panel-19-1u-24-porta-kategoriya-5e-ripo</t>
  </si>
  <si>
    <t>003-100006</t>
  </si>
  <si>
    <t>Патч-панель 19", 2U, 48 портов RJ45, категория 5е, RIPO</t>
  </si>
  <si>
    <t>Коммутационная патч-панель Ripo 19", 2U, 48 портов, Cat.5e (Класс D), 100МГц, RJ45/8P8C, 110/KRONE, T568A/B, неэкранированная, черная</t>
  </si>
  <si>
    <t>https://www.avs-el.ru/product/patch-panel-19-2u-48-portov-rj45-kategoriya-5e-ripo</t>
  </si>
  <si>
    <t>003-100039</t>
  </si>
  <si>
    <t>Патч-панель высокой плотнос Ripo 19", 1U, 48 порта, Cat.5e Класс D,100МГц, RJ45/8P8C, напыление 3мкд</t>
  </si>
  <si>
    <t>Коммутационная патч-панель Ripo 19", 1U, 48 порта, Cat.5e (Класс D), 100МГц, RJ45/8P8C, 110/KRONE, T568A/B, неэкранированная, черная, напыление 3мкд</t>
  </si>
  <si>
    <t>https://www.avs-el.ru/product/kommutatsionnaya-patch-panel-ripo-19-1u-48-porta-cat5e-klass-d-100mgts-rj458p8c-110krone-t568ab-neekranirovannaya-chernaya-napylenie-3mkd</t>
  </si>
  <si>
    <t>003-100010</t>
  </si>
  <si>
    <t>Патч-панель высокой плотности 19", 1U, 48 портов RJ45, категория 5е RIPO</t>
  </si>
  <si>
    <t>Коммутационная патч-панель Ripo 19", 1U, 48 портов, Cat.5e (Класс D), 100МГц, RJ45/8P8C, 110/KRONE, T568A/B, неэкранированная, черная</t>
  </si>
  <si>
    <t>https://www.avs-el.ru/product/patch-panel-19-1u-48-portov-kategoriya-5e-ripo</t>
  </si>
  <si>
    <t>003-100038</t>
  </si>
  <si>
    <t>Патч-панель высокой плотности Ripo 19", 0,5U, 24 порт, Cat.5e , D, 100МГц, RJ45/8P8C, напыление 3мкд</t>
  </si>
  <si>
    <t>Коммутационная панель Ripo 19", 0,5U, 24 порта, Cat.5e (Класс D), 100МГц, RJ45/8P8C, 110/KRONE, T568A/B, неэкранированная, черная, покрытие 3мкд</t>
  </si>
  <si>
    <t>https://www.avs-el.ru/product/patch-panel-vysokoy-plotnosti-ripo-19-05u-24-port-cat5e-d-100mgts-rj458p8c-napylenie-3mkd</t>
  </si>
  <si>
    <t>Плинты размыкаемые</t>
  </si>
  <si>
    <t>003-200005</t>
  </si>
  <si>
    <t>Плинт размыкаемый 10 pin 0...9 (универсальный) RIPO</t>
  </si>
  <si>
    <t>Плинт соединительный на 10 пар Ripo, крепление на хомут и рейку (универсальный), маркировка 0-9, тип IDC контактов: KRONE, размыкаемый, ø проводника: 0,4 - 0,51 мм</t>
  </si>
  <si>
    <t>https://www.avs-el.ru/product/Plint-razmykaemyj-10pin-0-9-AVS-Electronics</t>
  </si>
  <si>
    <t>003-200017</t>
  </si>
  <si>
    <t>Плинт соединительный на 10 пар Ripo, крепление на хомут и рейку, марк-ка 0-9,  KRONE (contacts brass</t>
  </si>
  <si>
    <t>Плинт соединительный на 10 пар Ripo, крепление на хомут и рейку (универсальный), маркировка 0-9, тип IDC контактов: KRONE (контакты латунь), размыкаемый, ø проводника: 0,4 - 0,51 мм</t>
  </si>
  <si>
    <t>https://www.avs-el.ru/product/plint-soedinitelnyy-na-10-par-ripo-kreplenie-na-homut-i-reyku-mark-ka-0-9-krone-contacts-brass</t>
  </si>
  <si>
    <t>Розетки компьютерные, телефонные</t>
  </si>
  <si>
    <t>003-500045</t>
  </si>
  <si>
    <t>Кабельный соединитель Ripo IDC-IDC, Cat.5e (Класс D), 100МГц, KRONE, T568A/B, неэкранированный, черн</t>
  </si>
  <si>
    <t>Кабельный соединитель Ripo тип соединения:IDC-IDC, Cat.5e (Класс D), 100МГц, KRONE, T568A/B, неэкранированный, черный, АБС-пластик, в комплекте (модуль, набор крепежа)</t>
  </si>
  <si>
    <t>https://www.avs-el.ru/product/kabelnyy-soedinitel-ripo-idc-idc-cat5e-klass-d-100mgts-krone-t568ab-neekranirovannyy-chernyy</t>
  </si>
  <si>
    <t>003-500046</t>
  </si>
  <si>
    <t>Кабельный соединитель Ripo RJ45-RJ45 (8P8C), Cat.5e (Класс D), 100МГц, неэкранированный, белый</t>
  </si>
  <si>
    <t>Кабельный соединитель Ripo RJ45-RJ45 (8P8C), Cat.5e (Класс D), 100МГц, неэкранированный, тип соединения плата, цвет белый</t>
  </si>
  <si>
    <t>https://www.avs-el.ru/product/kabelnyy-soedinitel-ripo-rj45-rj45-8p8c-cat5e-klass-d-100mgts-neekranirovannyy-belyy</t>
  </si>
  <si>
    <t>003-500047</t>
  </si>
  <si>
    <t>Настенная розетка Ripo, 1 порт, Cat.5e (Класс D), 100МГц, RJ45/8P8C, 110, T568A/B, неэкранированная,</t>
  </si>
  <si>
    <t>Настенная розетка Ripo, 1 порт, Cat.5e (Класс D), 100МГц, RJ45/8P8C, 110/Krone, T568A/B, неэкранированная, белая, в комплекте (двухсторонняя клеевая основа, стяжка нейлоновая, крепеж (винты))</t>
  </si>
  <si>
    <t>https://www.avs-el.ru/product/nastennaya-rozetka-ripo-1-port-cat5e-klass-d-100mgts-rj458p8c-110-t568ab-neekranirovannaya</t>
  </si>
  <si>
    <t>003-500048</t>
  </si>
  <si>
    <t>Настенная розетка Ripo, 2 портa, Cat.5e (Класс D), 100МГц, RJ45/8P8C, 110, T568A/B, неэкранированная</t>
  </si>
  <si>
    <t>Настенная розетка Ripo, 2 порта, Cat.5e (Класс D), 100МГц, RJ45/8P8C, 110/Krone, T568A/B, неэкранированная, белая, в комплекте (двухсторонняя клеевая основа, стяжка нейлоновая, крепеж (винты))</t>
  </si>
  <si>
    <t>https://www.avs-el.ru/product/nastennaya-rozetka-ripo-2-porta-cat5e-klass-d-100mgts-rj458p8c-110-t568ab-neekranirovannaya</t>
  </si>
  <si>
    <t>003-500005/3000</t>
  </si>
  <si>
    <t>https://www.avs-el.ru/product/Prohodnik-8P-8C-RJ-45</t>
  </si>
  <si>
    <t>Монтажный инструмент</t>
  </si>
  <si>
    <t>Инструмент для зачистки и обрезки кабеля</t>
  </si>
  <si>
    <t>009-300001</t>
  </si>
  <si>
    <t>Инструмент для зачистки  витой пары (HT-S-501H)</t>
  </si>
  <si>
    <t>Инструмент (HT-S-501B) (TL-S501B) для зачистки и обрезки LAN-кабеля  и телефонного кабеля диаметром 1.2 -9 мм, с регулировкой. Нож: нержавеющая сталь, корпус: АБС-пластик, регулируемая глубина надреза, сменные ножи.</t>
  </si>
  <si>
    <t>https://www.avs-el.ru/product/Instrument-dlya-zachistki-i-obrezki-vitoj-pary-2</t>
  </si>
  <si>
    <t>Инструмент для обжима</t>
  </si>
  <si>
    <t>009-100002/ 0100975</t>
  </si>
  <si>
    <t>Кримпер для обжима универсальный Ripo, 3 гнезда, совместим с коннекторами:  8Р-8С/6Р-6С/4Р-4С.  В комплекте идет стриппер для снятия внешней оболочки и изоляции кабеля.  Материал обжимных клещей: малоуглеродистая сталь. Защита стальных элементов: чернение</t>
  </si>
  <si>
    <t>https://www.avs-el.ru/product/Krimper-dlya-obzhima-8P8C</t>
  </si>
  <si>
    <t>009-100003</t>
  </si>
  <si>
    <t>Кримпер проф.RIPO-TOS229 для обжима разъемов типа RJ45/8P8C, RJ12/6P6C, RJ11/6P4C, 4P4C и 4P2C</t>
  </si>
  <si>
    <t>Инструмент RIPO-TOS229 обжимной профессиональный, 2 гнезда, торцевой, с храповиком, совместим с коннекторами: RJ45/8P8C, RJ12/6P6C, RJ11/6P4C. В комплекте идет стриппер для снятия внешней оболочки и изоляции кабеля. Материал обжимных клещей: среднеуглеродистая сталь, Обжимные губки: цинковый сплав, Рукоятки: комбинированные, двухкомпонентные из нескользящего термопласта (TPR). Защита стальных элементов: чернение</t>
  </si>
  <si>
    <t>https://www.avs-el.ru/product/krimper-ripo-tos229-dlya-obzhima-razemov-tipa-rj458p8c-rj126p6c-rj116p4c-4p4c-i-4p2c</t>
  </si>
  <si>
    <t>Разъемы и переходники</t>
  </si>
  <si>
    <t>Переходники F,TV</t>
  </si>
  <si>
    <t>005-300001</t>
  </si>
  <si>
    <t>Переход гнездо F - гнездо F "Бочка"</t>
  </si>
  <si>
    <t>https://www.avs-el.ru/product/Perehodnik-gnezdo-F-gnezdo-F-quot-Bochka-quot-bez-kolca</t>
  </si>
  <si>
    <t>005-300002</t>
  </si>
  <si>
    <t>Переход гнездо F - гнездо TV</t>
  </si>
  <si>
    <t>https://www.avs-el.ru/product/Perehodnik-gn-F-gn-TV-s-kolcom</t>
  </si>
  <si>
    <t>005-300022</t>
  </si>
  <si>
    <t>Переходник гнездо F - гнездо F "Бочка"  Ripo с никелевым напылением</t>
  </si>
  <si>
    <t>https://www.avs-el.ru/product/perehodnik-gnezdo-f-gnezdo-f-bochka-ripo-s-nikelevym-napyleniem</t>
  </si>
  <si>
    <t>005-300025</t>
  </si>
  <si>
    <t>Переходник гнездо F - штекер TV Ripo</t>
  </si>
  <si>
    <t>https://www.avs-el.ru/product/perehodnik-gnezdo-f-shteker-tv-ripo</t>
  </si>
  <si>
    <t>005-300023</t>
  </si>
  <si>
    <t>Переходник гнездо F - штекер TV угловой Ripo с никелевым напылением</t>
  </si>
  <si>
    <t>005-300024</t>
  </si>
  <si>
    <t>Разъем штекер F RG-6 Ripo (резьбовой)</t>
  </si>
  <si>
    <t>https://www.avs-el.ru/product/razem-shteker-f-rg-6-ripo-rezbovoy</t>
  </si>
  <si>
    <t>Разъемы-BNC, питания</t>
  </si>
  <si>
    <t>005-200032</t>
  </si>
  <si>
    <t>Гнездо (мама) питания  2.1х5.5 с клеммной колодкой под винт RIPO</t>
  </si>
  <si>
    <t>https://www.avs-el.ru/product/gnezdo-mama-pitaniya-21h55-s-klemmnoy-kolodkoy-pod-vint-ripo</t>
  </si>
  <si>
    <t>005-200029</t>
  </si>
  <si>
    <t>Разъем  штекер  BNC RIPO  под винт  с колпачком  (пласт.)</t>
  </si>
  <si>
    <t>https://www.avs-el.ru/product/razem-shteker-bnc-ripo-pod-vint-s-kolpachkom-plast</t>
  </si>
  <si>
    <t>005-200030</t>
  </si>
  <si>
    <t>Разъем  штекер  BNC RIPO  с клеммной колодкой под винт</t>
  </si>
  <si>
    <t>https://www.avs-el.ru/product/razem-shteker-bnc-ripo-s-klemmnoy-kolodkoy-pod-vint</t>
  </si>
  <si>
    <t>005-200031</t>
  </si>
  <si>
    <t>Разъем питания штекер 2.1х5.5 с клеммной колодкой под винт RIPO</t>
  </si>
  <si>
    <t>https://www.avs-el.ru/product/razem-pitaniya-shteker-21h55-s-klemmnoy-kolodkoy-pod-vint-ripo</t>
  </si>
  <si>
    <t>005-200028</t>
  </si>
  <si>
    <t>Разъем штекер  BNC RIPO  под винт  с пружиной  металл</t>
  </si>
  <si>
    <t>https://www.avs-el.ru/product/Razjem-shteker-BNC-pod-vint-s-pruzhinoj-metall</t>
  </si>
  <si>
    <t>Разъемы-F</t>
  </si>
  <si>
    <t>005-100003</t>
  </si>
  <si>
    <t>Разъем F-912 AVS Electronics (2500шт)</t>
  </si>
  <si>
    <t>Сплиттеры(делители) TV</t>
  </si>
  <si>
    <t>005-400081</t>
  </si>
  <si>
    <t>Сплиттер (делитель) TV Ripo на 2 направления под F разъемы 5-1000 MHz</t>
  </si>
  <si>
    <t>https://www.avs-el.ru/product/splitter-tv-delitel-h-2-pod-f-razyom-5-1000-mgts</t>
  </si>
  <si>
    <t>005-400083</t>
  </si>
  <si>
    <t>Сплиттер (делитель) TV Ripo на 2 направления под F разъемы 5-2500 MHz</t>
  </si>
  <si>
    <t>https://www.avs-el.ru/product/splitter-tv-delitel-h-2-pod-f-razyom-5-2500-mgts</t>
  </si>
  <si>
    <t>005-400082</t>
  </si>
  <si>
    <t>Сплиттер (делитель) TV Ripo на 3 направления под F разъемы 5-1000 MHz</t>
  </si>
  <si>
    <t>https://www.avs-el.ru/product/Splitter-TV-delitel-h-3-pod-F-raz%D1%91m-5-1000-MGc-2</t>
  </si>
  <si>
    <t>005-400084</t>
  </si>
  <si>
    <t>Сплиттер (делитель) TV Ripo на 3 направления под F разъемы 5-2500 MHz</t>
  </si>
  <si>
    <t>https://www.avs-el.ru/product/Splitter-TV-delitel-h3-pod-F-raz%D1%91m-5-900-MGc</t>
  </si>
  <si>
    <t>Расходные материалы для монтажа</t>
  </si>
  <si>
    <t>Скоба кабельная</t>
  </si>
  <si>
    <t>006-400004</t>
  </si>
  <si>
    <t>Скоба круглая для кабеля 5мм с гвоздем (400 упак в коробке) AVS</t>
  </si>
  <si>
    <t>Скотч локи</t>
  </si>
  <si>
    <t>006-800002</t>
  </si>
  <si>
    <t>Скотчлок для 2-х жил 0,4-0,9 мм, с гидрофобным заполнителем RIPO</t>
  </si>
  <si>
    <t>https://www.avs-el.ru/product/skotch-lok-izolirovannyy-k2</t>
  </si>
  <si>
    <t>Стяжки кабельные</t>
  </si>
  <si>
    <t>006-100049</t>
  </si>
  <si>
    <t>Лента-липучка Ripo VT-5x16-BK (1.6 x 500 см, черная)</t>
  </si>
  <si>
    <t>https://www.avs-el.ru/product/lenta-lipuchka-ripo-vt-5x16-bk-16-x-500-sm-chernaya</t>
  </si>
  <si>
    <t>006-100018</t>
  </si>
  <si>
    <t>Стяжка нейлоновая, бел.  2,5*100 mm Ripo (упак. 100 шт.)</t>
  </si>
  <si>
    <t>https://www.avs-el.ru/product/styazhka-neylonovaya-25100</t>
  </si>
  <si>
    <t>006-100019</t>
  </si>
  <si>
    <t>Стяжка нейлоновая, бел.  2,5*150 mm Ripo (упак. 100 шт.)</t>
  </si>
  <si>
    <t>https://www.avs-el.ru/product/styazhka-neylonovaya-295</t>
  </si>
  <si>
    <t>006-100020</t>
  </si>
  <si>
    <t>Стяжка нейлоновая, бел.  2,5*200 mm Ripo (упак. 100 шт.)</t>
  </si>
  <si>
    <t>https://www.avs-el.ru/product/styazhka-neylonovaya-25200</t>
  </si>
  <si>
    <t>006-100023</t>
  </si>
  <si>
    <t>Стяжка нейлоновая, бел.  4*200 mm Ripo (упак. 100 шт.)</t>
  </si>
  <si>
    <t>https://www.avs-el.ru/product/Styazhka-nejlonovaya-4</t>
  </si>
  <si>
    <t>006-100024</t>
  </si>
  <si>
    <t>Стяжка нейлоновая, бел.  4*250 mm Ripo (упак. 100 шт.)</t>
  </si>
  <si>
    <t>https://www.avs-el.ru/product/Styazhka-nejlonovaya-4-250-belaya</t>
  </si>
  <si>
    <t>006-100026</t>
  </si>
  <si>
    <t>Стяжка нейлоновая, бел.  4*300 mm Ripo (упак. 100 шт.)</t>
  </si>
  <si>
    <t>https://www.avs-el.ru/product/styazhka-nylon-4300-mm-ripo-upak-100-sht</t>
  </si>
  <si>
    <t>006-100026/150</t>
  </si>
  <si>
    <t>Стяжка нейлоновая, бел.  4*300 mm Ripo (упак.100 шт.)</t>
  </si>
  <si>
    <t>006-100045</t>
  </si>
  <si>
    <t>Стяжка нейлоновая, бел.  5*300 mm Ripo (упак. 100 шт.)</t>
  </si>
  <si>
    <t>https://www.avs-el.ru/product/styazhka-neylonovaya-bel-5300-mm-ripo-upak100-sht</t>
  </si>
  <si>
    <t>006-100045/100</t>
  </si>
  <si>
    <t>Стяжка нейлоновая, бел.  5*300 mm Ripo (упак.100 шт.)</t>
  </si>
  <si>
    <t>006-100046</t>
  </si>
  <si>
    <t>Стяжка нейлоновая, бел.  5*400 mm Ripo (упак. 100 шт.)</t>
  </si>
  <si>
    <t>https://www.avs-el.ru/product/styazhka-neylonovaya-bel-5400-mm-ripo-upak-100-sht</t>
  </si>
  <si>
    <t>006-100046/80</t>
  </si>
  <si>
    <t>Стяжка нейлоновая, бел.  5*400 mm Ripo (упак.100 шт.)</t>
  </si>
  <si>
    <t>006-100017</t>
  </si>
  <si>
    <t>Стяжка нейлоновая, бел. 2*95 mm Ripo (упак. 100 шт.)</t>
  </si>
  <si>
    <t>006-100021</t>
  </si>
  <si>
    <t>Стяжка нейлоновая, бел. 3*150 mm Ripo (упак. 100 шт.)</t>
  </si>
  <si>
    <t>https://www.avs-el.ru/product/Styazhka-nejlonovaya-3-150-belaya</t>
  </si>
  <si>
    <t>006-100022/250</t>
  </si>
  <si>
    <t>Стяжка нейлоновая, бел. 3*200 mm Ripo</t>
  </si>
  <si>
    <t>https://www.avs-el.ru/product/Styazhka-nejlonovaya-3-200-belaya</t>
  </si>
  <si>
    <t>006-100022/375</t>
  </si>
  <si>
    <t>Стяжка нейлоновая, бел. 3*200 mm Ripo (100 шт/уп)</t>
  </si>
  <si>
    <t>006-100022</t>
  </si>
  <si>
    <t>Стяжка нейлоновая, бел. 3*200 mm Ripo (упак. 100 шт.)</t>
  </si>
  <si>
    <t>006-100022/300</t>
  </si>
  <si>
    <t>Стяжка нейлоновая, бел. 3*200 mm Ripo (упак.100 шт.)</t>
  </si>
  <si>
    <t>006-100048</t>
  </si>
  <si>
    <t>Стяжка нейлоновая, черн.  3*200 mm Ripo (упак. 100 шт.)</t>
  </si>
  <si>
    <t>https://www.avs-el.ru/product/styazhka-neylonovaya-chern-3200-mm-ripo-upak-100-sht</t>
  </si>
  <si>
    <t>006-100047</t>
  </si>
  <si>
    <t>Стяжка нейлоновая, черн.  4*300 mm Ripo (упак. 100 шт.)</t>
  </si>
  <si>
    <t>https://www.avs-el.ru/product/styazhka-neylonovaya-chern-4300-mm-ripo-upak-100-sht</t>
  </si>
  <si>
    <t>Торговая марка</t>
  </si>
  <si>
    <t>В наличии</t>
  </si>
  <si>
    <t>zakaz@avs-el.ru</t>
  </si>
  <si>
    <t>Ссылка на сайте</t>
  </si>
  <si>
    <t>Ед. измер.</t>
  </si>
  <si>
    <t>упак.</t>
  </si>
  <si>
    <t>Описание продукции</t>
  </si>
  <si>
    <t>Кол-во в  упак. (метров или шт.)</t>
  </si>
  <si>
    <t>бухта/метров</t>
  </si>
  <si>
    <r>
      <rPr>
        <b/>
        <sz val="10"/>
        <color theme="0"/>
        <rFont val="Arial"/>
        <family val="2"/>
        <charset val="204"/>
      </rPr>
      <t xml:space="preserve">Сформировать заказ </t>
    </r>
    <r>
      <rPr>
        <b/>
        <sz val="8"/>
        <color theme="0"/>
        <rFont val="Arial"/>
        <family val="2"/>
        <charset val="204"/>
      </rPr>
      <t>(впишите кол-во необходимого товара)</t>
    </r>
  </si>
  <si>
    <t>Коробка распределительная на 30 пар,150*105*55 мм RIPO</t>
  </si>
  <si>
    <t>упак./шт.</t>
  </si>
  <si>
    <t>упак./упак.</t>
  </si>
  <si>
    <t>РРЦ за ед.
с НДС</t>
  </si>
  <si>
    <t>РРЦ за упак.
с НДС</t>
  </si>
  <si>
    <t>Скоро появиться на сайте</t>
  </si>
  <si>
    <t>Сформируйте Ваш заказ прямо в прайс-листе, сохраните его и вышлите нам на эл. почту:</t>
  </si>
  <si>
    <t>Итого в метрах/ шт.</t>
  </si>
  <si>
    <t>Проходной адаптер (Кабельный соединитель) RJ45 (2 гнезда 8p-8c) RIPO</t>
  </si>
  <si>
    <t>Кримпер для обжима универсальный Ripo RJ45/8P8C, RJ12/6P6C, RJ11/6P4C, 4P4C и 4P2C</t>
  </si>
  <si>
    <t>Сумма заказа
(с НДС):</t>
  </si>
  <si>
    <r>
      <rPr>
        <b/>
        <sz val="10"/>
        <color theme="0"/>
        <rFont val="Arial"/>
        <family val="2"/>
      </rPr>
      <t xml:space="preserve">Сформировать заказ </t>
    </r>
    <r>
      <rPr>
        <b/>
        <sz val="8"/>
        <color theme="0"/>
        <rFont val="Arial"/>
        <family val="2"/>
      </rPr>
      <t>(впишите кол-во необходимого товара)</t>
    </r>
  </si>
  <si>
    <t>Цена за кол-во выбранных упак.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</si>
</sst>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00000"/>
  </numFmts>
  <fonts count="2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rgb="FFFFFFFF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  <charset val="204"/>
    </font>
    <font>
      <sz val="10"/>
      <name val="Arial"/>
      <family val="2"/>
      <charset val="204"/>
    </font>
    <font>
      <b/>
      <sz val="12"/>
      <color rgb="FF007FBE"/>
      <name val="Arial"/>
      <family val="2"/>
      <charset val="204"/>
    </font>
    <font>
      <u/>
      <sz val="10"/>
      <color rgb="FF007FBE"/>
      <name val="Arial"/>
      <family val="2"/>
      <charset val="204"/>
    </font>
    <font>
      <b/>
      <sz val="10"/>
      <name val="Arial"/>
      <family val="2"/>
      <charset val="204"/>
    </font>
    <font>
      <b/>
      <sz val="8"/>
      <color theme="0"/>
      <name val="Arial"/>
      <family val="2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FFFF"/>
      <name val="Arial"/>
      <family val="2"/>
    </font>
    <font>
      <b/>
      <sz val="16"/>
      <color rgb="FFFFFFFF"/>
      <name val="Arial"/>
      <family val="2"/>
    </font>
    <font>
      <b/>
      <sz val="10"/>
      <color rgb="FF413003"/>
      <name val="Arial"/>
      <family val="2"/>
      <charset val="204"/>
    </font>
    <font>
      <b/>
      <sz val="9"/>
      <color rgb="FF413003"/>
      <name val="Arial"/>
      <family val="2"/>
      <charset val="204"/>
    </font>
    <font>
      <sz val="8"/>
      <color rgb="FF413003"/>
      <name val="Arial"/>
      <family val="2"/>
    </font>
    <font>
      <b/>
      <sz val="8"/>
      <color rgb="FF413003"/>
      <name val="Arial"/>
      <family val="2"/>
      <charset val="204"/>
    </font>
    <font>
      <sz val="8"/>
      <color rgb="FF413003"/>
      <name val="Arial"/>
      <family val="2"/>
      <charset val="204"/>
    </font>
    <font>
      <b/>
      <sz val="10"/>
      <color theme="0"/>
      <name val="Arial"/>
      <family val="2"/>
    </font>
    <font>
      <b/>
      <sz val="8"/>
      <color rgb="FF00B05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22"/>
      <color rgb="FFFFFFFF"/>
      <name val="Arial"/>
      <family val="2"/>
    </font>
    <font>
      <u/>
      <sz val="11"/>
      <color theme="1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7FB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1"/>
    <xf numFmtId="0" fontId="2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vertical="center" wrapText="1"/>
    </xf>
    <xf numFmtId="0" fontId="1" fillId="0" borderId="0" xfId="1" applyAlignment="1">
      <alignment horizontal="left" vertical="center"/>
    </xf>
    <xf numFmtId="0" fontId="1" fillId="0" borderId="0" xfId="1" applyAlignment="1">
      <alignment horizontal="center" vertical="center"/>
    </xf>
    <xf numFmtId="49" fontId="7" fillId="0" borderId="0" xfId="1" applyNumberFormat="1" applyFont="1" applyBorder="1" applyAlignment="1">
      <alignment horizontal="left" vertical="center"/>
    </xf>
    <xf numFmtId="0" fontId="2" fillId="2" borderId="0" xfId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left"/>
    </xf>
    <xf numFmtId="0" fontId="14" fillId="0" borderId="0" xfId="1" applyFont="1" applyFill="1" applyAlignment="1">
      <alignment vertical="center"/>
    </xf>
    <xf numFmtId="0" fontId="3" fillId="0" borderId="0" xfId="1" applyFont="1" applyFill="1" applyAlignment="1">
      <alignment vertical="center" wrapText="1"/>
    </xf>
    <xf numFmtId="0" fontId="17" fillId="5" borderId="0" xfId="1" applyFont="1" applyFill="1" applyBorder="1" applyAlignment="1">
      <alignment horizontal="left"/>
    </xf>
    <xf numFmtId="0" fontId="15" fillId="6" borderId="0" xfId="1" applyFont="1" applyFill="1" applyBorder="1" applyAlignment="1">
      <alignment vertical="center"/>
    </xf>
    <xf numFmtId="0" fontId="17" fillId="6" borderId="0" xfId="1" applyFont="1" applyFill="1" applyBorder="1" applyAlignment="1">
      <alignment horizontal="left"/>
    </xf>
    <xf numFmtId="0" fontId="17" fillId="3" borderId="0" xfId="1" applyFont="1" applyFill="1" applyBorder="1" applyAlignment="1">
      <alignment horizontal="left"/>
    </xf>
    <xf numFmtId="0" fontId="16" fillId="5" borderId="0" xfId="1" applyFont="1" applyFill="1" applyBorder="1" applyAlignment="1">
      <alignment vertical="center"/>
    </xf>
    <xf numFmtId="0" fontId="18" fillId="6" borderId="0" xfId="1" applyFont="1" applyFill="1" applyBorder="1" applyAlignment="1">
      <alignment vertical="center"/>
    </xf>
    <xf numFmtId="0" fontId="18" fillId="5" borderId="0" xfId="1" applyFont="1" applyFill="1" applyBorder="1" applyAlignment="1">
      <alignment vertical="center"/>
    </xf>
    <xf numFmtId="0" fontId="18" fillId="3" borderId="0" xfId="1" applyFont="1" applyFill="1" applyBorder="1" applyAlignment="1">
      <alignment vertical="center"/>
    </xf>
    <xf numFmtId="2" fontId="19" fillId="0" borderId="0" xfId="1" applyNumberFormat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8" fillId="3" borderId="0" xfId="1" applyFont="1" applyFill="1" applyBorder="1" applyAlignment="1">
      <alignment horizontal="center" vertical="center"/>
    </xf>
    <xf numFmtId="0" fontId="18" fillId="5" borderId="0" xfId="1" applyFont="1" applyFill="1" applyBorder="1" applyAlignment="1">
      <alignment horizontal="center" vertical="center"/>
    </xf>
    <xf numFmtId="0" fontId="18" fillId="6" borderId="0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center" wrapText="1"/>
    </xf>
    <xf numFmtId="0" fontId="10" fillId="4" borderId="0" xfId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left" vertical="center"/>
    </xf>
    <xf numFmtId="4" fontId="1" fillId="6" borderId="0" xfId="1" applyNumberFormat="1" applyFont="1" applyFill="1" applyBorder="1" applyAlignment="1">
      <alignment horizontal="center" vertical="center"/>
    </xf>
    <xf numFmtId="0" fontId="18" fillId="6" borderId="0" xfId="1" applyFont="1" applyFill="1" applyBorder="1" applyAlignment="1">
      <alignment horizontal="left" vertical="center"/>
    </xf>
    <xf numFmtId="4" fontId="1" fillId="5" borderId="0" xfId="1" applyNumberFormat="1" applyFont="1" applyFill="1" applyBorder="1" applyAlignment="1">
      <alignment horizontal="center" vertical="center"/>
    </xf>
    <xf numFmtId="0" fontId="18" fillId="5" borderId="0" xfId="1" applyFont="1" applyFill="1" applyBorder="1" applyAlignment="1">
      <alignment horizontal="left" vertical="center"/>
    </xf>
    <xf numFmtId="4" fontId="1" fillId="3" borderId="0" xfId="1" applyNumberFormat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19" fillId="0" borderId="0" xfId="1" applyFont="1" applyBorder="1" applyAlignment="1">
      <alignment horizontal="left" vertical="center" wrapText="1"/>
    </xf>
    <xf numFmtId="2" fontId="19" fillId="0" borderId="0" xfId="1" applyNumberFormat="1" applyFont="1" applyBorder="1" applyAlignment="1">
      <alignment horizontal="right" vertical="center" wrapText="1"/>
    </xf>
    <xf numFmtId="4" fontId="19" fillId="0" borderId="0" xfId="1" applyNumberFormat="1" applyFont="1" applyBorder="1" applyAlignment="1">
      <alignment horizontal="right" vertical="center" wrapText="1"/>
    </xf>
    <xf numFmtId="0" fontId="19" fillId="0" borderId="0" xfId="1" applyFont="1" applyBorder="1" applyAlignment="1">
      <alignment horizontal="right" vertical="center" wrapText="1"/>
    </xf>
    <xf numFmtId="165" fontId="19" fillId="0" borderId="0" xfId="1" applyNumberFormat="1" applyFont="1" applyBorder="1" applyAlignment="1">
      <alignment horizontal="left" vertical="center" wrapText="1"/>
    </xf>
    <xf numFmtId="0" fontId="1" fillId="0" borderId="0" xfId="1" applyBorder="1" applyAlignment="1">
      <alignment horizontal="left" vertical="center"/>
    </xf>
    <xf numFmtId="0" fontId="5" fillId="0" borderId="0" xfId="2" applyBorder="1" applyAlignment="1">
      <alignment horizontal="left" vertical="center" wrapText="1"/>
    </xf>
    <xf numFmtId="0" fontId="11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 wrapText="1"/>
    </xf>
    <xf numFmtId="165" fontId="19" fillId="0" borderId="0" xfId="1" applyNumberFormat="1" applyFont="1" applyBorder="1" applyAlignment="1">
      <alignment horizontal="center" vertical="center" wrapText="1"/>
    </xf>
    <xf numFmtId="4" fontId="21" fillId="0" borderId="0" xfId="1" applyNumberFormat="1" applyFont="1" applyBorder="1" applyAlignment="1">
      <alignment horizontal="center" vertical="center"/>
    </xf>
    <xf numFmtId="4" fontId="21" fillId="3" borderId="0" xfId="1" applyNumberFormat="1" applyFont="1" applyFill="1" applyBorder="1" applyAlignment="1">
      <alignment horizontal="center" vertical="center"/>
    </xf>
    <xf numFmtId="4" fontId="21" fillId="5" borderId="0" xfId="1" applyNumberFormat="1" applyFont="1" applyFill="1" applyBorder="1" applyAlignment="1">
      <alignment horizontal="center" vertical="center"/>
    </xf>
    <xf numFmtId="4" fontId="21" fillId="6" borderId="0" xfId="1" applyNumberFormat="1" applyFont="1" applyFill="1" applyBorder="1" applyAlignment="1">
      <alignment horizontal="center" vertical="center"/>
    </xf>
    <xf numFmtId="0" fontId="20" fillId="0" borderId="0" xfId="1" applyFont="1" applyFill="1" applyAlignment="1">
      <alignment vertical="center" wrapText="1"/>
    </xf>
    <xf numFmtId="3" fontId="19" fillId="0" borderId="0" xfId="1" applyNumberFormat="1" applyFont="1" applyBorder="1" applyAlignment="1">
      <alignment horizontal="center" vertical="center" wrapText="1"/>
    </xf>
    <xf numFmtId="3" fontId="1" fillId="0" borderId="0" xfId="1" applyNumberFormat="1" applyFont="1" applyBorder="1" applyAlignment="1">
      <alignment horizontal="center" vertical="center"/>
    </xf>
    <xf numFmtId="3" fontId="1" fillId="3" borderId="0" xfId="1" applyNumberFormat="1" applyFont="1" applyFill="1" applyBorder="1" applyAlignment="1">
      <alignment horizontal="center" vertical="center"/>
    </xf>
    <xf numFmtId="3" fontId="1" fillId="5" borderId="0" xfId="1" applyNumberFormat="1" applyFont="1" applyFill="1" applyBorder="1" applyAlignment="1">
      <alignment horizontal="center" vertical="center"/>
    </xf>
    <xf numFmtId="3" fontId="1" fillId="6" borderId="0" xfId="1" applyNumberFormat="1" applyFont="1" applyFill="1" applyBorder="1" applyAlignment="1">
      <alignment horizontal="center" vertical="center"/>
    </xf>
    <xf numFmtId="0" fontId="25" fillId="0" borderId="0" xfId="2" applyFont="1" applyAlignment="1">
      <alignment vertical="center"/>
    </xf>
    <xf numFmtId="49" fontId="26" fillId="0" borderId="0" xfId="2" applyNumberFormat="1" applyFont="1" applyBorder="1" applyAlignment="1">
      <alignment horizontal="left" vertical="center" wrapText="1"/>
    </xf>
    <xf numFmtId="0" fontId="1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9" fontId="24" fillId="0" borderId="0" xfId="1" applyNumberFormat="1" applyFont="1" applyFill="1" applyBorder="1" applyAlignment="1">
      <alignment vertical="center"/>
    </xf>
    <xf numFmtId="0" fontId="22" fillId="4" borderId="0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 wrapText="1"/>
    </xf>
    <xf numFmtId="3" fontId="1" fillId="0" borderId="1" xfId="1" applyNumberFormat="1" applyFont="1" applyBorder="1" applyAlignment="1">
      <alignment horizontal="center" vertical="center"/>
    </xf>
    <xf numFmtId="4" fontId="21" fillId="0" borderId="1" xfId="1" applyNumberFormat="1" applyFont="1" applyBorder="1" applyAlignment="1">
      <alignment horizontal="center" vertical="center"/>
    </xf>
    <xf numFmtId="2" fontId="19" fillId="0" borderId="1" xfId="1" applyNumberFormat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5" fillId="0" borderId="1" xfId="2" applyBorder="1" applyAlignment="1">
      <alignment horizontal="left" vertical="center" wrapText="1"/>
    </xf>
    <xf numFmtId="2" fontId="19" fillId="0" borderId="1" xfId="1" applyNumberFormat="1" applyFont="1" applyBorder="1" applyAlignment="1">
      <alignment horizontal="right" vertical="center" wrapText="1"/>
    </xf>
    <xf numFmtId="0" fontId="17" fillId="0" borderId="1" xfId="1" applyFont="1" applyBorder="1" applyAlignment="1">
      <alignment horizontal="left"/>
    </xf>
    <xf numFmtId="0" fontId="27" fillId="4" borderId="0" xfId="1" applyFont="1" applyFill="1" applyBorder="1" applyAlignment="1">
      <alignment horizontal="center" vertical="center" wrapText="1"/>
    </xf>
    <xf numFmtId="164" fontId="27" fillId="4" borderId="0" xfId="1" applyNumberFormat="1" applyFont="1" applyFill="1" applyBorder="1" applyAlignment="1">
      <alignment horizontal="center" vertical="center"/>
    </xf>
    <xf numFmtId="49" fontId="12" fillId="0" borderId="0" xfId="2" applyNumberFormat="1" applyFont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7F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253814</xdr:colOff>
      <xdr:row>0</xdr:row>
      <xdr:rowOff>85725</xdr:rowOff>
    </xdr:from>
    <xdr:to>
      <xdr:col>0</xdr:col>
      <xdr:colOff>1434915</xdr:colOff>
      <xdr:row>6</xdr:row>
      <xdr:rowOff>18182</xdr:rowOff>
    </xdr:to>
    <xdr:pic>
      <xdr:nvPicPr>
        <xdr:cNvPr id="2" name="Рисунок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3814" y="85725"/>
          <a:ext cx="1181101" cy="9970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253814</xdr:colOff>
      <xdr:row>0</xdr:row>
      <xdr:rowOff>85725</xdr:rowOff>
    </xdr:from>
    <xdr:to>
      <xdr:col>0</xdr:col>
      <xdr:colOff>1434915</xdr:colOff>
      <xdr:row>6</xdr:row>
      <xdr:rowOff>18182</xdr:rowOff>
    </xdr:to>
    <xdr:pic>
      <xdr:nvPicPr>
        <xdr:cNvPr id="3" name="Рисунок 2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3814" y="85725"/>
          <a:ext cx="1181101" cy="9970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253814</xdr:colOff>
      <xdr:row>0</xdr:row>
      <xdr:rowOff>85725</xdr:rowOff>
    </xdr:from>
    <xdr:to>
      <xdr:col>0</xdr:col>
      <xdr:colOff>1434915</xdr:colOff>
      <xdr:row>6</xdr:row>
      <xdr:rowOff>18182</xdr:rowOff>
    </xdr:to>
    <xdr:pic>
      <xdr:nvPicPr>
        <xdr:cNvPr id="2" name="Рисунок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3814" y="85725"/>
          <a:ext cx="1181101" cy="9970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253814</xdr:colOff>
      <xdr:row>0</xdr:row>
      <xdr:rowOff>85725</xdr:rowOff>
    </xdr:from>
    <xdr:to>
      <xdr:col>0</xdr:col>
      <xdr:colOff>1434915</xdr:colOff>
      <xdr:row>6</xdr:row>
      <xdr:rowOff>18182</xdr:rowOff>
    </xdr:to>
    <xdr:pic>
      <xdr:nvPicPr>
        <xdr:cNvPr id="2" name="Рисунок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3814" y="85725"/>
          <a:ext cx="1181101" cy="9970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253814</xdr:colOff>
      <xdr:row>0</xdr:row>
      <xdr:rowOff>85725</xdr:rowOff>
    </xdr:from>
    <xdr:to>
      <xdr:col>0</xdr:col>
      <xdr:colOff>1434915</xdr:colOff>
      <xdr:row>6</xdr:row>
      <xdr:rowOff>18182</xdr:rowOff>
    </xdr:to>
    <xdr:pic>
      <xdr:nvPicPr>
        <xdr:cNvPr id="2" name="Рисунок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3814" y="85725"/>
          <a:ext cx="1181101" cy="9970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253814</xdr:colOff>
      <xdr:row>0</xdr:row>
      <xdr:rowOff>85725</xdr:rowOff>
    </xdr:from>
    <xdr:to>
      <xdr:col>0</xdr:col>
      <xdr:colOff>1434915</xdr:colOff>
      <xdr:row>6</xdr:row>
      <xdr:rowOff>18182</xdr:rowOff>
    </xdr:to>
    <xdr:pic>
      <xdr:nvPicPr>
        <xdr:cNvPr id="2" name="Рисунок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3814" y="85725"/>
          <a:ext cx="1181101" cy="997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vs-el.ru/product/vitaya-para-utp-4-avs-cat-5e-24-awg-cu-lszh-305-metrov" TargetMode="External"/><Relationship Id="rId117" Type="http://schemas.openxmlformats.org/officeDocument/2006/relationships/hyperlink" Target="https://www.avs-el.ru/product/KVK-2P-2-0-5" TargetMode="External"/><Relationship Id="rId21" Type="http://schemas.openxmlformats.org/officeDocument/2006/relationships/hyperlink" Target="https://www.avs-el.ru/product/utp4-cat5e-24awg-cca-cablan" TargetMode="External"/><Relationship Id="rId42" Type="http://schemas.openxmlformats.org/officeDocument/2006/relationships/hyperlink" Target="https://www.avs-el.ru/product/Styazhka-nejlonovaya-3-150-belaya" TargetMode="External"/><Relationship Id="rId47" Type="http://schemas.openxmlformats.org/officeDocument/2006/relationships/hyperlink" Target="https://www.avs-el.ru/product/styazhka-neylonovaya-bel-5300-mm-ripo-upak100-sht" TargetMode="External"/><Relationship Id="rId63" Type="http://schemas.openxmlformats.org/officeDocument/2006/relationships/hyperlink" Target="https://www.avs-el.ru/product/razem-shteker-bnc-ripo-s-klemmnoy-kolodkoy-pod-vint" TargetMode="External"/><Relationship Id="rId68" Type="http://schemas.openxmlformats.org/officeDocument/2006/relationships/hyperlink" Target="https://www.avs-el.ru/product/perehodnik-gnezdo-f-shteker-tv-ripo" TargetMode="External"/><Relationship Id="rId84" Type="http://schemas.openxmlformats.org/officeDocument/2006/relationships/hyperlink" Target="https://www.avs-el.ru/product/kommutatsionnaya-patch-panel-ripo-19-1u-48-porta-cat5e-klass-d-100mgts-rj458p8c-110krone-t568ab-neekranirovannaya-chernaya-napylenie-3mkd" TargetMode="External"/><Relationship Id="rId89" Type="http://schemas.openxmlformats.org/officeDocument/2006/relationships/hyperlink" Target="https://www.avs-el.ru/product/kommutatsionnaya-panel-ripo-19-1u-24-porta-cat6-klass-d-250mgts-rj458p8c-110krone-t568ab-neekranirovannaya-chernaya" TargetMode="External"/><Relationship Id="rId112" Type="http://schemas.openxmlformats.org/officeDocument/2006/relationships/hyperlink" Target="https://www.avs-el.ru/product/kabelnyy-organizator-ripo-vt-0202-m1003-5-plastik-chernyy" TargetMode="External"/><Relationship Id="rId16" Type="http://schemas.openxmlformats.org/officeDocument/2006/relationships/hyperlink" Target="https://www.avs-el.ru/product/utp-4-cat5e-24awg-cu-outdoor-ripo-premium-305mfluke-test" TargetMode="External"/><Relationship Id="rId107" Type="http://schemas.openxmlformats.org/officeDocument/2006/relationships/hyperlink" Target="https://www.avs-el.ru/product/konnektor-rj-45-cat6-ripo" TargetMode="External"/><Relationship Id="rId11" Type="http://schemas.openxmlformats.org/officeDocument/2006/relationships/hyperlink" Target="https://www.avs-el.ru/product/FTP4Cu-RIPO" TargetMode="External"/><Relationship Id="rId32" Type="http://schemas.openxmlformats.org/officeDocument/2006/relationships/hyperlink" Target="https://www.avs-el.ru/product/Kabel-SAT-50-E-CCS-AVS-Electronics-100-metrov" TargetMode="External"/><Relationship Id="rId37" Type="http://schemas.openxmlformats.org/officeDocument/2006/relationships/hyperlink" Target="https://www.avs-el.ru/product/styazhka-neylonovaya-chern-3200-mm-ripo-upak-100-sht" TargetMode="External"/><Relationship Id="rId53" Type="http://schemas.openxmlformats.org/officeDocument/2006/relationships/hyperlink" Target="https://www.avs-el.ru/product/styazhka-neylonovaya-295" TargetMode="External"/><Relationship Id="rId58" Type="http://schemas.openxmlformats.org/officeDocument/2006/relationships/hyperlink" Target="https://www.avs-el.ru/product/Splitter-TV-delitel-h-3-pod-F-raz%D1%91m-5-1000-MGc-2" TargetMode="External"/><Relationship Id="rId74" Type="http://schemas.openxmlformats.org/officeDocument/2006/relationships/hyperlink" Target="https://www.avs-el.ru/product/Instrument-dlya-zachistki-i-obrezki-vitoj-pary-2" TargetMode="External"/><Relationship Id="rId79" Type="http://schemas.openxmlformats.org/officeDocument/2006/relationships/hyperlink" Target="https://www.avs-el.ru/product/kabelnyy-soedinitel-ripo-idc-idc-cat5e-klass-d-100mgts-krone-t568ab-neekranirovannyy-chernyy" TargetMode="External"/><Relationship Id="rId102" Type="http://schemas.openxmlformats.org/officeDocument/2006/relationships/hyperlink" Target="https://www.avs-el.ru/product/homut-montazhnyy-pod-3-plinta-ripo-2" TargetMode="External"/><Relationship Id="rId123" Type="http://schemas.openxmlformats.org/officeDocument/2006/relationships/hyperlink" Target="https://www.avs-el.ru/product/kvk-2v2h05-ripo-v-buhte" TargetMode="External"/><Relationship Id="rId128" Type="http://schemas.openxmlformats.org/officeDocument/2006/relationships/hyperlink" Target="https://www.avs-el.ru/" TargetMode="External"/><Relationship Id="rId5" Type="http://schemas.openxmlformats.org/officeDocument/2006/relationships/hyperlink" Target="https://www.avs-el.ru/product/FTP4CuTr" TargetMode="External"/><Relationship Id="rId90" Type="http://schemas.openxmlformats.org/officeDocument/2006/relationships/hyperlink" Target="https://www.avs-el.ru/product/patch-panel-ripo-19-1u-24-porta-cat5e-klass-d-100mgts-rj458p8c-110krone-t568ab" TargetMode="External"/><Relationship Id="rId95" Type="http://schemas.openxmlformats.org/officeDocument/2006/relationships/hyperlink" Target="https://www.avs-el.ru/product/Patch-kord-UTP-5e-kat-litoj-5M-SeRYJ" TargetMode="External"/><Relationship Id="rId19" Type="http://schemas.openxmlformats.org/officeDocument/2006/relationships/hyperlink" Target="https://www.avs-el.ru/product/UTP-4-RIPO-CCA" TargetMode="External"/><Relationship Id="rId14" Type="http://schemas.openxmlformats.org/officeDocument/2006/relationships/hyperlink" Target="https://www.avs-el.ru/product/UTP-2-CAT5E-24-AWG-Cu-Ripo" TargetMode="External"/><Relationship Id="rId22" Type="http://schemas.openxmlformats.org/officeDocument/2006/relationships/hyperlink" Target="https://www.avs-el.ru/product/Vitaya-para-UTP4-CAT6-23-AWG-Cu-RIPO" TargetMode="External"/><Relationship Id="rId27" Type="http://schemas.openxmlformats.org/officeDocument/2006/relationships/hyperlink" Target="https://www.avs-el.ru/product/utp-4-cat5e-24awg-cu-ripo-premium-305mfluke-test-051" TargetMode="External"/><Relationship Id="rId30" Type="http://schemas.openxmlformats.org/officeDocument/2006/relationships/hyperlink" Target="https://www.avs-el.ru/product/UTP-25-CAT-5E-24-AWG-Ripo" TargetMode="External"/><Relationship Id="rId35" Type="http://schemas.openxmlformats.org/officeDocument/2006/relationships/hyperlink" Target="https://www.avs-el.ru/product/Kabel-SAT-703E-AVS-Electronics-100-metrov" TargetMode="External"/><Relationship Id="rId43" Type="http://schemas.openxmlformats.org/officeDocument/2006/relationships/hyperlink" Target="https://www.avs-el.ru/product/styazhka-neylonovaya-295" TargetMode="External"/><Relationship Id="rId48" Type="http://schemas.openxmlformats.org/officeDocument/2006/relationships/hyperlink" Target="https://www.avs-el.ru/product/styazhka-nylon-4300-mm-ripo-upak-100-sht" TargetMode="External"/><Relationship Id="rId56" Type="http://schemas.openxmlformats.org/officeDocument/2006/relationships/hyperlink" Target="https://www.avs-el.ru/product/skotch-lok-izolirovannyy-k2" TargetMode="External"/><Relationship Id="rId64" Type="http://schemas.openxmlformats.org/officeDocument/2006/relationships/hyperlink" Target="https://www.avs-el.ru/product/razem-shteker-bnc-ripo-pod-vint-s-kolpachkom-plast" TargetMode="External"/><Relationship Id="rId69" Type="http://schemas.openxmlformats.org/officeDocument/2006/relationships/hyperlink" Target="https://www.avs-el.ru/product/perehodnik-gnezdo-f-gnezdo-f-bochka-ripo-s-nikelevym-napyleniem" TargetMode="External"/><Relationship Id="rId77" Type="http://schemas.openxmlformats.org/officeDocument/2006/relationships/hyperlink" Target="https://www.avs-el.ru/product/nastennaya-rozetka-ripo-1-port-cat5e-klass-d-100mgts-rj458p8c-110-t568ab-neekranirovannaya" TargetMode="External"/><Relationship Id="rId100" Type="http://schemas.openxmlformats.org/officeDocument/2006/relationships/hyperlink" Target="https://www.avs-el.ru/product/patch-kord-utp-cat-5e-rj45-15-m-seryy" TargetMode="External"/><Relationship Id="rId105" Type="http://schemas.openxmlformats.org/officeDocument/2006/relationships/hyperlink" Target="https://www.avs-el.ru/product/Konnektor-RJ-45-FTP5e-2" TargetMode="External"/><Relationship Id="rId113" Type="http://schemas.openxmlformats.org/officeDocument/2006/relationships/hyperlink" Target="https://www.avs-el.ru/product/kabelnyy-organizator-ripo-vt-0202-m1003-5-metal-chernyy" TargetMode="External"/><Relationship Id="rId118" Type="http://schemas.openxmlformats.org/officeDocument/2006/relationships/hyperlink" Target="https://www.avs-el.ru/product/KVK-2P-2-0-5" TargetMode="External"/><Relationship Id="rId126" Type="http://schemas.openxmlformats.org/officeDocument/2006/relationships/hyperlink" Target="https://www.avs-el.ru/product/kabel-kksv-vh2h05-ripo-standart-cucu-100m" TargetMode="External"/><Relationship Id="rId8" Type="http://schemas.openxmlformats.org/officeDocument/2006/relationships/hyperlink" Target="https://www.avs-el.ru/product/FTP-4-RIPO-Outdoor" TargetMode="External"/><Relationship Id="rId51" Type="http://schemas.openxmlformats.org/officeDocument/2006/relationships/hyperlink" Target="https://www.avs-el.ru/product/Styazhka-nejlonovaya-4" TargetMode="External"/><Relationship Id="rId72" Type="http://schemas.openxmlformats.org/officeDocument/2006/relationships/hyperlink" Target="https://www.avs-el.ru/product/krimper-ripo-tos229-dlya-obzhima-razemov-tipa-rj458p8c-rj126p6c-rj116p4c-4p4c-i-4p2c" TargetMode="External"/><Relationship Id="rId80" Type="http://schemas.openxmlformats.org/officeDocument/2006/relationships/hyperlink" Target="https://www.avs-el.ru/product/plint-soedinitelnyy-na-10-par-ripo-kreplenie-na-homut-i-reyku-mark-ka-0-9-krone-contacts-brass" TargetMode="External"/><Relationship Id="rId85" Type="http://schemas.openxmlformats.org/officeDocument/2006/relationships/hyperlink" Target="https://www.avs-el.ru/product/patch-panel-19-2u-48-portov-rj45-kategoriya-5e-ripo" TargetMode="External"/><Relationship Id="rId93" Type="http://schemas.openxmlformats.org/officeDocument/2006/relationships/hyperlink" Target="https://www.avs-el.ru/product/patch-kord-utp-5e-kat-rj45-litoy-20m-seryy-ripo-2" TargetMode="External"/><Relationship Id="rId98" Type="http://schemas.openxmlformats.org/officeDocument/2006/relationships/hyperlink" Target="https://www.avs-el.ru/product/Patch-kord-UTP-5e-kat-litoj-15M-SeRYJ" TargetMode="External"/><Relationship Id="rId121" Type="http://schemas.openxmlformats.org/officeDocument/2006/relationships/hyperlink" Target="https://www.avs-el.ru/product/kvk-2v2h075-ripo-v-buhty" TargetMode="External"/><Relationship Id="rId3" Type="http://schemas.openxmlformats.org/officeDocument/2006/relationships/hyperlink" Target="https://www.avs-el.ru/product/ftp-4-cat5e-24awg-cu-ripo-premium-305mfluke-test" TargetMode="External"/><Relationship Id="rId12" Type="http://schemas.openxmlformats.org/officeDocument/2006/relationships/hyperlink" Target="https://www.avs-el.ru/product/FTP4Cu-RIPO" TargetMode="External"/><Relationship Id="rId17" Type="http://schemas.openxmlformats.org/officeDocument/2006/relationships/hyperlink" Target="https://www.avs-el.ru/product/utp-4-cat5e-24awg-cu-outdoor-s-odnozhilnym-trosom-ripo" TargetMode="External"/><Relationship Id="rId25" Type="http://schemas.openxmlformats.org/officeDocument/2006/relationships/hyperlink" Target="https://www.avs-el.ru/product/UTP-4-CAT5e-24-AWG-Cu-PE-outdoor-Ripo" TargetMode="External"/><Relationship Id="rId33" Type="http://schemas.openxmlformats.org/officeDocument/2006/relationships/hyperlink" Target="https://www.avs-el.ru/product/sat703o" TargetMode="External"/><Relationship Id="rId38" Type="http://schemas.openxmlformats.org/officeDocument/2006/relationships/hyperlink" Target="https://www.avs-el.ru/product/Styazhka-nejlonovaya-3-200-belaya" TargetMode="External"/><Relationship Id="rId46" Type="http://schemas.openxmlformats.org/officeDocument/2006/relationships/hyperlink" Target="https://www.avs-el.ru/product/styazhka-neylonovaya-bel-5300-mm-ripo-upak100-sht" TargetMode="External"/><Relationship Id="rId59" Type="http://schemas.openxmlformats.org/officeDocument/2006/relationships/hyperlink" Target="https://www.avs-el.ru/product/splitter-tv-delitel-h-2-pod-f-razyom-5-2500-mgts" TargetMode="External"/><Relationship Id="rId67" Type="http://schemas.openxmlformats.org/officeDocument/2006/relationships/hyperlink" Target="https://www.avs-el.ru/product/perehodnik-gnezdo-f-shteker-tv-ripo" TargetMode="External"/><Relationship Id="rId103" Type="http://schemas.openxmlformats.org/officeDocument/2006/relationships/hyperlink" Target="https://www.avs-el.ru/product/homut-montazhnyy-pod-3-plinta-ripo-2" TargetMode="External"/><Relationship Id="rId108" Type="http://schemas.openxmlformats.org/officeDocument/2006/relationships/hyperlink" Target="https://www.avs-el.ru/product/konnektor-rj-45-8p8c-cat5e-ekranirovannyy-ripo-pokrytie-3mkd" TargetMode="External"/><Relationship Id="rId116" Type="http://schemas.openxmlformats.org/officeDocument/2006/relationships/hyperlink" Target="https://www.avs-el.ru/product/kabel-kvk-2p-2h075-cu-buhta" TargetMode="External"/><Relationship Id="rId124" Type="http://schemas.openxmlformats.org/officeDocument/2006/relationships/hyperlink" Target="https://www.avs-el.ru/product/kabel-kvk-2v-2h05-cu-standart-buhta" TargetMode="External"/><Relationship Id="rId129" Type="http://schemas.openxmlformats.org/officeDocument/2006/relationships/hyperlink" Target="https://www.avs-el.ru/" TargetMode="External"/><Relationship Id="rId20" Type="http://schemas.openxmlformats.org/officeDocument/2006/relationships/hyperlink" Target="https://www.avs-el.ru/product/UTP-4-RIPO-CCA-Outdoor" TargetMode="External"/><Relationship Id="rId41" Type="http://schemas.openxmlformats.org/officeDocument/2006/relationships/hyperlink" Target="https://www.avs-el.ru/product/Styazhka-nejlonovaya-3-200-belaya" TargetMode="External"/><Relationship Id="rId54" Type="http://schemas.openxmlformats.org/officeDocument/2006/relationships/hyperlink" Target="https://www.avs-el.ru/product/styazhka-neylonovaya-25100" TargetMode="External"/><Relationship Id="rId62" Type="http://schemas.openxmlformats.org/officeDocument/2006/relationships/hyperlink" Target="https://www.avs-el.ru/product/razem-pitaniya-shteker-21h55-s-klemmnoy-kolodkoy-pod-vint-ripo" TargetMode="External"/><Relationship Id="rId70" Type="http://schemas.openxmlformats.org/officeDocument/2006/relationships/hyperlink" Target="https://www.avs-el.ru/product/Perehodnik-gn-F-gn-TV-s-kolcom" TargetMode="External"/><Relationship Id="rId75" Type="http://schemas.openxmlformats.org/officeDocument/2006/relationships/hyperlink" Target="https://www.avs-el.ru/product/Prohodnik-8P-8C-RJ-45" TargetMode="External"/><Relationship Id="rId83" Type="http://schemas.openxmlformats.org/officeDocument/2006/relationships/hyperlink" Target="https://www.avs-el.ru/product/patch-panel-19-1u-48-portov-kategoriya-5e-ripo" TargetMode="External"/><Relationship Id="rId88" Type="http://schemas.openxmlformats.org/officeDocument/2006/relationships/hyperlink" Target="https://www.avs-el.ru/product/patch-panel-ripo-nastennaya-12-portov-cat5e-klass-d-100mgts-rj458p8c-110-t568ab" TargetMode="External"/><Relationship Id="rId91" Type="http://schemas.openxmlformats.org/officeDocument/2006/relationships/hyperlink" Target="https://www.avs-el.ru/product/patch-kord-utp-5e-kat-rj45-litoy-30m-seryy-ripo" TargetMode="External"/><Relationship Id="rId96" Type="http://schemas.openxmlformats.org/officeDocument/2006/relationships/hyperlink" Target="https://www.avs-el.ru/product/Patch-kord-UTP-5e-kat-litoj-3M-SeRYJ" TargetMode="External"/><Relationship Id="rId111" Type="http://schemas.openxmlformats.org/officeDocument/2006/relationships/hyperlink" Target="https://www.avs-el.ru/product/kabelnyy-organizator-ripo-vt-0202-m1007-5-metall-chernyy" TargetMode="External"/><Relationship Id="rId132" Type="http://schemas.openxmlformats.org/officeDocument/2006/relationships/drawing" Target="../drawings/drawing1.xml"/><Relationship Id="rId1" Type="http://schemas.openxmlformats.org/officeDocument/2006/relationships/hyperlink" Target="http://www.avs-el.ru/" TargetMode="External"/><Relationship Id="rId6" Type="http://schemas.openxmlformats.org/officeDocument/2006/relationships/hyperlink" Target="https://www.avs-el.ru/product/FTP-4-RIPO-CCA" TargetMode="External"/><Relationship Id="rId15" Type="http://schemas.openxmlformats.org/officeDocument/2006/relationships/hyperlink" Target="https://www.avs-el.ru/product/UTP-2-RIPO-CCA" TargetMode="External"/><Relationship Id="rId23" Type="http://schemas.openxmlformats.org/officeDocument/2006/relationships/hyperlink" Target="https://www.avs-el.ru/product/UTP-4-CAT5E-24AWG-Cu-Ripo" TargetMode="External"/><Relationship Id="rId28" Type="http://schemas.openxmlformats.org/officeDocument/2006/relationships/hyperlink" Target="https://www.avs-el.ru/product/utp-4-cat5e-24awg-cu-ripo-plus-outdoor-305mfluke-test-pe" TargetMode="External"/><Relationship Id="rId36" Type="http://schemas.openxmlformats.org/officeDocument/2006/relationships/hyperlink" Target="https://www.avs-el.ru/product/styazhka-neylonovaya-chern-4300-mm-ripo-upak-100-sht" TargetMode="External"/><Relationship Id="rId49" Type="http://schemas.openxmlformats.org/officeDocument/2006/relationships/hyperlink" Target="https://www.avs-el.ru/product/styazhka-nylon-4300-mm-ripo-upak-100-sht" TargetMode="External"/><Relationship Id="rId57" Type="http://schemas.openxmlformats.org/officeDocument/2006/relationships/hyperlink" Target="https://www.avs-el.ru/product/Splitter-TV-delitel-h3-pod-F-raz%D1%91m-5-900-MGc" TargetMode="External"/><Relationship Id="rId106" Type="http://schemas.openxmlformats.org/officeDocument/2006/relationships/hyperlink" Target="https://www.avs-el.ru/product/konnektor-rj-45-8p8c-cat6-ripo-pokrytie-3mkd-universalnye-nozhi" TargetMode="External"/><Relationship Id="rId114" Type="http://schemas.openxmlformats.org/officeDocument/2006/relationships/hyperlink" Target="https://www.avs-el.ru/product/kabel-kvk-2p-2h075-buhta" TargetMode="External"/><Relationship Id="rId119" Type="http://schemas.openxmlformats.org/officeDocument/2006/relationships/hyperlink" Target="https://www.avs-el.ru/product/kvk-2p2h05-outdoor-cu-ripo-standart-buhta" TargetMode="External"/><Relationship Id="rId127" Type="http://schemas.openxmlformats.org/officeDocument/2006/relationships/hyperlink" Target="https://www.avs-el.ru/" TargetMode="External"/><Relationship Id="rId10" Type="http://schemas.openxmlformats.org/officeDocument/2006/relationships/hyperlink" Target="https://www.avs-el.ru/product/vitaya-para-ftp-4-cat-6-23-awg-cu-ripo-305-metrov" TargetMode="External"/><Relationship Id="rId31" Type="http://schemas.openxmlformats.org/officeDocument/2006/relationships/hyperlink" Target="https://www.avs-el.ru/product/rg-6-u-coax" TargetMode="External"/><Relationship Id="rId44" Type="http://schemas.openxmlformats.org/officeDocument/2006/relationships/hyperlink" Target="https://www.avs-el.ru/product/styazhka-neylonovaya-bel-5400-mm-ripo-upak-100-sht" TargetMode="External"/><Relationship Id="rId52" Type="http://schemas.openxmlformats.org/officeDocument/2006/relationships/hyperlink" Target="https://www.avs-el.ru/product/styazhka-neylonovaya-25200" TargetMode="External"/><Relationship Id="rId60" Type="http://schemas.openxmlformats.org/officeDocument/2006/relationships/hyperlink" Target="https://www.avs-el.ru/product/splitter-tv-delitel-h-2-pod-f-razyom-5-1000-mgts" TargetMode="External"/><Relationship Id="rId65" Type="http://schemas.openxmlformats.org/officeDocument/2006/relationships/hyperlink" Target="https://www.avs-el.ru/product/gnezdo-mama-pitaniya-21h55-s-klemmnoy-kolodkoy-pod-vint-ripo" TargetMode="External"/><Relationship Id="rId73" Type="http://schemas.openxmlformats.org/officeDocument/2006/relationships/hyperlink" Target="https://www.avs-el.ru/product/Krimper-dlya-obzhima-8P8C" TargetMode="External"/><Relationship Id="rId78" Type="http://schemas.openxmlformats.org/officeDocument/2006/relationships/hyperlink" Target="https://www.avs-el.ru/product/kabelnyy-soedinitel-ripo-rj45-rj45-8p8c-cat5e-klass-d-100mgts-neekranirovannyy-belyy" TargetMode="External"/><Relationship Id="rId81" Type="http://schemas.openxmlformats.org/officeDocument/2006/relationships/hyperlink" Target="https://www.avs-el.ru/product/Plint-razmykaemyj-10pin-0-9-AVS-Electronics" TargetMode="External"/><Relationship Id="rId86" Type="http://schemas.openxmlformats.org/officeDocument/2006/relationships/hyperlink" Target="https://www.avs-el.ru/product/patch-panel-19-1u-24-porta-kategoriya-5e-ripo" TargetMode="External"/><Relationship Id="rId94" Type="http://schemas.openxmlformats.org/officeDocument/2006/relationships/hyperlink" Target="https://www.avs-el.ru/product/Patch-kord-UTP-5e-kat-litoj-1M-SeRYJ" TargetMode="External"/><Relationship Id="rId99" Type="http://schemas.openxmlformats.org/officeDocument/2006/relationships/hyperlink" Target="https://www.avs-el.ru/product/Patch-kord-UTP-5e-kat-litoj-10M-SeRYJ" TargetMode="External"/><Relationship Id="rId101" Type="http://schemas.openxmlformats.org/officeDocument/2006/relationships/hyperlink" Target="https://www.avs-el.ru/product/Patch-kord-UTP-5e-kat-litoj-0-2M-SeRYJ" TargetMode="External"/><Relationship Id="rId122" Type="http://schemas.openxmlformats.org/officeDocument/2006/relationships/hyperlink" Target="https://www.avs-el.ru/product/kabel-kvk-2v-2h075-cu-standart-buhta" TargetMode="External"/><Relationship Id="rId130" Type="http://schemas.openxmlformats.org/officeDocument/2006/relationships/hyperlink" Target="https://www.avs-el.ru/" TargetMode="External"/><Relationship Id="rId4" Type="http://schemas.openxmlformats.org/officeDocument/2006/relationships/hyperlink" Target="https://www.avs-el.ru/product/ftp-4-cat5e-24awg-cu-outdoor-ripo-premium-305mfluke-test" TargetMode="External"/><Relationship Id="rId9" Type="http://schemas.openxmlformats.org/officeDocument/2006/relationships/hyperlink" Target="https://www.avs-el.ru/product/ftp4-cat5e-24awg-cca-cablan" TargetMode="External"/><Relationship Id="rId13" Type="http://schemas.openxmlformats.org/officeDocument/2006/relationships/hyperlink" Target="https://www.avs-el.ru/product/FTP-4-CAT5e-24-AWG-Cu-PE-outdoor-Ripo" TargetMode="External"/><Relationship Id="rId18" Type="http://schemas.openxmlformats.org/officeDocument/2006/relationships/hyperlink" Target="https://www.avs-el.ru/product/UTP-4-RIPO-CCA" TargetMode="External"/><Relationship Id="rId39" Type="http://schemas.openxmlformats.org/officeDocument/2006/relationships/hyperlink" Target="https://www.avs-el.ru/product/Styazhka-nejlonovaya-3-200-belaya" TargetMode="External"/><Relationship Id="rId109" Type="http://schemas.openxmlformats.org/officeDocument/2006/relationships/hyperlink" Target="https://www.avs-el.ru/product/konnektor-rj-45-8p8c-cat5e-ripo-pokrytie-3mkd-universalnye-nozhi" TargetMode="External"/><Relationship Id="rId34" Type="http://schemas.openxmlformats.org/officeDocument/2006/relationships/hyperlink" Target="https://www.avs-el.ru/product/sat703" TargetMode="External"/><Relationship Id="rId50" Type="http://schemas.openxmlformats.org/officeDocument/2006/relationships/hyperlink" Target="https://www.avs-el.ru/product/Styazhka-nejlonovaya-4-250-belaya" TargetMode="External"/><Relationship Id="rId55" Type="http://schemas.openxmlformats.org/officeDocument/2006/relationships/hyperlink" Target="https://www.avs-el.ru/product/lenta-lipuchka-ripo-vt-5x16-bk-16-x-500-sm-chernaya" TargetMode="External"/><Relationship Id="rId76" Type="http://schemas.openxmlformats.org/officeDocument/2006/relationships/hyperlink" Target="https://www.avs-el.ru/product/nastennaya-rozetka-ripo-2-porta-cat5e-klass-d-100mgts-rj458p8c-110-t568ab-neekranirovannaya" TargetMode="External"/><Relationship Id="rId97" Type="http://schemas.openxmlformats.org/officeDocument/2006/relationships/hyperlink" Target="https://www.avs-el.ru/product/Patch-kord-UTP-5e-kat-litoj-2M-SeRYJ" TargetMode="External"/><Relationship Id="rId104" Type="http://schemas.openxmlformats.org/officeDocument/2006/relationships/hyperlink" Target="https://www.avs-el.ru/product/Korobka-montazhnaya-pod-3-plinta" TargetMode="External"/><Relationship Id="rId120" Type="http://schemas.openxmlformats.org/officeDocument/2006/relationships/hyperlink" Target="https://www.avs-el.ru/product/kvk-2v2h05-coax" TargetMode="External"/><Relationship Id="rId125" Type="http://schemas.openxmlformats.org/officeDocument/2006/relationships/hyperlink" Target="https://www.avs-el.ru/product/kksv-p-2h05-outdoor-cucu-ripo-standart-buhta" TargetMode="External"/><Relationship Id="rId7" Type="http://schemas.openxmlformats.org/officeDocument/2006/relationships/hyperlink" Target="https://www.avs-el.ru/product/FTP-4-RIPO-CCA" TargetMode="External"/><Relationship Id="rId71" Type="http://schemas.openxmlformats.org/officeDocument/2006/relationships/hyperlink" Target="https://www.avs-el.ru/product/Perehodnik-gnezdo-F-gnezdo-F-quot-Bochka-quot-bez-kolca" TargetMode="External"/><Relationship Id="rId92" Type="http://schemas.openxmlformats.org/officeDocument/2006/relationships/hyperlink" Target="https://www.avs-el.ru/product/patch-kord-utp-5e-kat-rj45-litoy-25m-seryy-ripo" TargetMode="External"/><Relationship Id="rId2" Type="http://schemas.openxmlformats.org/officeDocument/2006/relationships/hyperlink" Target="mailto:zakaz@avs-el.ru" TargetMode="External"/><Relationship Id="rId29" Type="http://schemas.openxmlformats.org/officeDocument/2006/relationships/hyperlink" Target="https://www.avs-el.ru/product/utp-4-cat5e-24awg-cu-ripo-plus-305mfluke-test-pvc" TargetMode="External"/><Relationship Id="rId24" Type="http://schemas.openxmlformats.org/officeDocument/2006/relationships/hyperlink" Target="https://www.avs-el.ru/product/UTP-4-CAT5E-24AWG-Cu-Ripo" TargetMode="External"/><Relationship Id="rId40" Type="http://schemas.openxmlformats.org/officeDocument/2006/relationships/hyperlink" Target="https://www.avs-el.ru/product/Styazhka-nejlonovaya-3-200-belaya" TargetMode="External"/><Relationship Id="rId45" Type="http://schemas.openxmlformats.org/officeDocument/2006/relationships/hyperlink" Target="https://www.avs-el.ru/product/styazhka-neylonovaya-bel-5400-mm-ripo-upak-100-sht" TargetMode="External"/><Relationship Id="rId66" Type="http://schemas.openxmlformats.org/officeDocument/2006/relationships/hyperlink" Target="https://www.avs-el.ru/product/razem-shteker-f-rg-6-ripo-rezbovoy" TargetMode="External"/><Relationship Id="rId87" Type="http://schemas.openxmlformats.org/officeDocument/2006/relationships/hyperlink" Target="https://www.avs-el.ru/product/Patch-panel-19-2U-48-portov" TargetMode="External"/><Relationship Id="rId110" Type="http://schemas.openxmlformats.org/officeDocument/2006/relationships/hyperlink" Target="https://www.avs-el.ru/product/Konnektor-RJ-45-UTP5e-2" TargetMode="External"/><Relationship Id="rId115" Type="http://schemas.openxmlformats.org/officeDocument/2006/relationships/hyperlink" Target="https://www.avs-el.ru/product/KVK-2P-2-0-75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https://www.avs-el.ru/product/Razjem-shteker-BNC-pod-vint-s-pruzhinoj-metall" TargetMode="External"/><Relationship Id="rId82" Type="http://schemas.openxmlformats.org/officeDocument/2006/relationships/hyperlink" Target="https://www.avs-el.ru/product/patch-panel-vysokoy-plotnosti-ripo-19-05u-24-port-cat5e-d-100mgts-rj458p8c-napylenie-3mkd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vs-el.ru/product/FTP-4-CAT5e-24-AWG-Cu-PE-outdoor-Ripo" TargetMode="External"/><Relationship Id="rId18" Type="http://schemas.openxmlformats.org/officeDocument/2006/relationships/hyperlink" Target="https://www.avs-el.ru/product/UTP-4-RIPO-CCA" TargetMode="External"/><Relationship Id="rId26" Type="http://schemas.openxmlformats.org/officeDocument/2006/relationships/hyperlink" Target="https://www.avs-el.ru/product/vitaya-para-utp-4-avs-cat-5e-24-awg-cu-lszh-305-metrov" TargetMode="External"/><Relationship Id="rId39" Type="http://schemas.openxmlformats.org/officeDocument/2006/relationships/hyperlink" Target="https://www.avs-el.ru/product/KVK-2P-2-0-5" TargetMode="External"/><Relationship Id="rId3" Type="http://schemas.openxmlformats.org/officeDocument/2006/relationships/hyperlink" Target="https://www.avs-el.ru/product/ftp-4-cat5e-24awg-cu-ripo-premium-305mfluke-test" TargetMode="External"/><Relationship Id="rId21" Type="http://schemas.openxmlformats.org/officeDocument/2006/relationships/hyperlink" Target="https://www.avs-el.ru/product/utp4-cat5e-24awg-cca-cablan" TargetMode="External"/><Relationship Id="rId34" Type="http://schemas.openxmlformats.org/officeDocument/2006/relationships/hyperlink" Target="https://www.avs-el.ru/product/sat703" TargetMode="External"/><Relationship Id="rId42" Type="http://schemas.openxmlformats.org/officeDocument/2006/relationships/hyperlink" Target="https://www.avs-el.ru/product/kvk-2v2h05-coax" TargetMode="External"/><Relationship Id="rId47" Type="http://schemas.openxmlformats.org/officeDocument/2006/relationships/hyperlink" Target="https://www.avs-el.ru/product/kksv-p-2h05-outdoor-cucu-ripo-standart-buhta" TargetMode="External"/><Relationship Id="rId50" Type="http://schemas.openxmlformats.org/officeDocument/2006/relationships/hyperlink" Target="https://www.avs-el.ru/" TargetMode="External"/><Relationship Id="rId7" Type="http://schemas.openxmlformats.org/officeDocument/2006/relationships/hyperlink" Target="https://www.avs-el.ru/product/FTP-4-RIPO-CCA" TargetMode="External"/><Relationship Id="rId12" Type="http://schemas.openxmlformats.org/officeDocument/2006/relationships/hyperlink" Target="https://www.avs-el.ru/product/FTP4Cu-RIPO" TargetMode="External"/><Relationship Id="rId17" Type="http://schemas.openxmlformats.org/officeDocument/2006/relationships/hyperlink" Target="https://www.avs-el.ru/product/utp-4-cat5e-24awg-cu-outdoor-s-odnozhilnym-trosom-ripo" TargetMode="External"/><Relationship Id="rId25" Type="http://schemas.openxmlformats.org/officeDocument/2006/relationships/hyperlink" Target="https://www.avs-el.ru/product/UTP-4-CAT5e-24-AWG-Cu-PE-outdoor-Ripo" TargetMode="External"/><Relationship Id="rId33" Type="http://schemas.openxmlformats.org/officeDocument/2006/relationships/hyperlink" Target="https://www.avs-el.ru/product/sat703o" TargetMode="External"/><Relationship Id="rId38" Type="http://schemas.openxmlformats.org/officeDocument/2006/relationships/hyperlink" Target="https://www.avs-el.ru/product/kabel-kvk-2p-2h075-cu-buhta" TargetMode="External"/><Relationship Id="rId46" Type="http://schemas.openxmlformats.org/officeDocument/2006/relationships/hyperlink" Target="https://www.avs-el.ru/product/kabel-kvk-2v-2h05-cu-standart-buhta" TargetMode="External"/><Relationship Id="rId2" Type="http://schemas.openxmlformats.org/officeDocument/2006/relationships/hyperlink" Target="mailto:zakaz@avs-el.ru" TargetMode="External"/><Relationship Id="rId16" Type="http://schemas.openxmlformats.org/officeDocument/2006/relationships/hyperlink" Target="https://www.avs-el.ru/product/utp-4-cat5e-24awg-cu-outdoor-ripo-premium-305mfluke-test" TargetMode="External"/><Relationship Id="rId20" Type="http://schemas.openxmlformats.org/officeDocument/2006/relationships/hyperlink" Target="https://www.avs-el.ru/product/UTP-4-RIPO-CCA-Outdoor" TargetMode="External"/><Relationship Id="rId29" Type="http://schemas.openxmlformats.org/officeDocument/2006/relationships/hyperlink" Target="https://www.avs-el.ru/product/utp-4-cat5e-24awg-cu-ripo-plus-305mfluke-test-pvc" TargetMode="External"/><Relationship Id="rId41" Type="http://schemas.openxmlformats.org/officeDocument/2006/relationships/hyperlink" Target="https://www.avs-el.ru/product/kvk-2p2h05-outdoor-cu-ripo-standart-buhta" TargetMode="External"/><Relationship Id="rId1" Type="http://schemas.openxmlformats.org/officeDocument/2006/relationships/hyperlink" Target="http://www.avs-el.ru/" TargetMode="External"/><Relationship Id="rId6" Type="http://schemas.openxmlformats.org/officeDocument/2006/relationships/hyperlink" Target="https://www.avs-el.ru/product/FTP-4-RIPO-CCA" TargetMode="External"/><Relationship Id="rId11" Type="http://schemas.openxmlformats.org/officeDocument/2006/relationships/hyperlink" Target="https://www.avs-el.ru/product/FTP4Cu-RIPO" TargetMode="External"/><Relationship Id="rId24" Type="http://schemas.openxmlformats.org/officeDocument/2006/relationships/hyperlink" Target="https://www.avs-el.ru/product/UTP-4-CAT5E-24AWG-Cu-Ripo" TargetMode="External"/><Relationship Id="rId32" Type="http://schemas.openxmlformats.org/officeDocument/2006/relationships/hyperlink" Target="https://www.avs-el.ru/product/Kabel-SAT-50-E-CCS-AVS-Electronics-100-metrov" TargetMode="External"/><Relationship Id="rId37" Type="http://schemas.openxmlformats.org/officeDocument/2006/relationships/hyperlink" Target="https://www.avs-el.ru/product/KVK-2P-2-0-75" TargetMode="External"/><Relationship Id="rId40" Type="http://schemas.openxmlformats.org/officeDocument/2006/relationships/hyperlink" Target="https://www.avs-el.ru/product/KVK-2P-2-0-5" TargetMode="External"/><Relationship Id="rId45" Type="http://schemas.openxmlformats.org/officeDocument/2006/relationships/hyperlink" Target="https://www.avs-el.ru/product/kvk-2v2h05-ripo-v-buhte" TargetMode="External"/><Relationship Id="rId5" Type="http://schemas.openxmlformats.org/officeDocument/2006/relationships/hyperlink" Target="https://www.avs-el.ru/product/FTP4CuTr" TargetMode="External"/><Relationship Id="rId15" Type="http://schemas.openxmlformats.org/officeDocument/2006/relationships/hyperlink" Target="https://www.avs-el.ru/product/UTP-2-RIPO-CCA" TargetMode="External"/><Relationship Id="rId23" Type="http://schemas.openxmlformats.org/officeDocument/2006/relationships/hyperlink" Target="https://www.avs-el.ru/product/UTP-4-CAT5E-24AWG-Cu-Ripo" TargetMode="External"/><Relationship Id="rId28" Type="http://schemas.openxmlformats.org/officeDocument/2006/relationships/hyperlink" Target="https://www.avs-el.ru/product/utp-4-cat5e-24awg-cu-ripo-plus-outdoor-305mfluke-test-pe" TargetMode="External"/><Relationship Id="rId36" Type="http://schemas.openxmlformats.org/officeDocument/2006/relationships/hyperlink" Target="https://www.avs-el.ru/product/kabel-kvk-2p-2h075-buhta" TargetMode="External"/><Relationship Id="rId49" Type="http://schemas.openxmlformats.org/officeDocument/2006/relationships/hyperlink" Target="https://www.avs-el.ru/" TargetMode="External"/><Relationship Id="rId10" Type="http://schemas.openxmlformats.org/officeDocument/2006/relationships/hyperlink" Target="https://www.avs-el.ru/product/vitaya-para-ftp-4-cat-6-23-awg-cu-ripo-305-metrov" TargetMode="External"/><Relationship Id="rId19" Type="http://schemas.openxmlformats.org/officeDocument/2006/relationships/hyperlink" Target="https://www.avs-el.ru/product/UTP-4-RIPO-CCA" TargetMode="External"/><Relationship Id="rId31" Type="http://schemas.openxmlformats.org/officeDocument/2006/relationships/hyperlink" Target="https://www.avs-el.ru/product/rg-6-u-coax" TargetMode="External"/><Relationship Id="rId44" Type="http://schemas.openxmlformats.org/officeDocument/2006/relationships/hyperlink" Target="https://www.avs-el.ru/product/kabel-kvk-2v-2h075-cu-standart-buhta" TargetMode="External"/><Relationship Id="rId52" Type="http://schemas.openxmlformats.org/officeDocument/2006/relationships/drawing" Target="../drawings/drawing2.xml"/><Relationship Id="rId4" Type="http://schemas.openxmlformats.org/officeDocument/2006/relationships/hyperlink" Target="https://www.avs-el.ru/product/ftp-4-cat5e-24awg-cu-outdoor-ripo-premium-305mfluke-test" TargetMode="External"/><Relationship Id="rId9" Type="http://schemas.openxmlformats.org/officeDocument/2006/relationships/hyperlink" Target="https://www.avs-el.ru/product/ftp4-cat5e-24awg-cca-cablan" TargetMode="External"/><Relationship Id="rId14" Type="http://schemas.openxmlformats.org/officeDocument/2006/relationships/hyperlink" Target="https://www.avs-el.ru/product/UTP-2-CAT5E-24-AWG-Cu-Ripo" TargetMode="External"/><Relationship Id="rId22" Type="http://schemas.openxmlformats.org/officeDocument/2006/relationships/hyperlink" Target="https://www.avs-el.ru/product/Vitaya-para-UTP4-CAT6-23-AWG-Cu-RIPO" TargetMode="External"/><Relationship Id="rId27" Type="http://schemas.openxmlformats.org/officeDocument/2006/relationships/hyperlink" Target="https://www.avs-el.ru/product/utp-4-cat5e-24awg-cu-ripo-premium-305mfluke-test-051" TargetMode="External"/><Relationship Id="rId30" Type="http://schemas.openxmlformats.org/officeDocument/2006/relationships/hyperlink" Target="https://www.avs-el.ru/product/UTP-25-CAT-5E-24-AWG-Ripo" TargetMode="External"/><Relationship Id="rId35" Type="http://schemas.openxmlformats.org/officeDocument/2006/relationships/hyperlink" Target="https://www.avs-el.ru/product/Kabel-SAT-703E-AVS-Electronics-100-metrov" TargetMode="External"/><Relationship Id="rId43" Type="http://schemas.openxmlformats.org/officeDocument/2006/relationships/hyperlink" Target="https://www.avs-el.ru/product/kvk-2v2h075-ripo-v-buhty" TargetMode="External"/><Relationship Id="rId48" Type="http://schemas.openxmlformats.org/officeDocument/2006/relationships/hyperlink" Target="https://www.avs-el.ru/product/kabel-kksv-vh2h05-ripo-standart-cucu-100m" TargetMode="External"/><Relationship Id="rId8" Type="http://schemas.openxmlformats.org/officeDocument/2006/relationships/hyperlink" Target="https://www.avs-el.ru/product/FTP-4-RIPO-Outdoor" TargetMode="External"/><Relationship Id="rId5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vs-el.ru/product/plint-soedinitelnyy-na-10-par-ripo-kreplenie-na-homut-i-reyku-mark-ka-0-9-krone-contacts-brass" TargetMode="External"/><Relationship Id="rId13" Type="http://schemas.openxmlformats.org/officeDocument/2006/relationships/hyperlink" Target="https://www.avs-el.ru/product/patch-panel-19-2u-48-portov-rj45-kategoriya-5e-ripo" TargetMode="External"/><Relationship Id="rId18" Type="http://schemas.openxmlformats.org/officeDocument/2006/relationships/hyperlink" Target="https://www.avs-el.ru/product/patch-panel-ripo-19-1u-24-porta-cat5e-klass-d-100mgts-rj458p8c-110krone-t568ab" TargetMode="External"/><Relationship Id="rId26" Type="http://schemas.openxmlformats.org/officeDocument/2006/relationships/hyperlink" Target="https://www.avs-el.ru/product/Patch-kord-UTP-5e-kat-litoj-15M-SeRYJ" TargetMode="External"/><Relationship Id="rId39" Type="http://schemas.openxmlformats.org/officeDocument/2006/relationships/hyperlink" Target="https://www.avs-el.ru/product/kabelnyy-organizator-ripo-vt-0202-m1007-5-metall-chernyy" TargetMode="External"/><Relationship Id="rId3" Type="http://schemas.openxmlformats.org/officeDocument/2006/relationships/hyperlink" Target="https://www.avs-el.ru/product/Prohodnik-8P-8C-RJ-45" TargetMode="External"/><Relationship Id="rId21" Type="http://schemas.openxmlformats.org/officeDocument/2006/relationships/hyperlink" Target="https://www.avs-el.ru/product/patch-kord-utp-5e-kat-rj45-litoy-20m-seryy-ripo-2" TargetMode="External"/><Relationship Id="rId34" Type="http://schemas.openxmlformats.org/officeDocument/2006/relationships/hyperlink" Target="https://www.avs-el.ru/product/konnektor-rj-45-8p8c-cat6-ripo-pokrytie-3mkd-universalnye-nozhi" TargetMode="External"/><Relationship Id="rId42" Type="http://schemas.openxmlformats.org/officeDocument/2006/relationships/printerSettings" Target="../printerSettings/printerSettings3.bin"/><Relationship Id="rId7" Type="http://schemas.openxmlformats.org/officeDocument/2006/relationships/hyperlink" Target="https://www.avs-el.ru/product/kabelnyy-soedinitel-ripo-idc-idc-cat5e-klass-d-100mgts-krone-t568ab-neekranirovannyy-chernyy" TargetMode="External"/><Relationship Id="rId12" Type="http://schemas.openxmlformats.org/officeDocument/2006/relationships/hyperlink" Target="https://www.avs-el.ru/product/kommutatsionnaya-patch-panel-ripo-19-1u-48-porta-cat5e-klass-d-100mgts-rj458p8c-110krone-t568ab-neekranirovannaya-chernaya-napylenie-3mkd" TargetMode="External"/><Relationship Id="rId17" Type="http://schemas.openxmlformats.org/officeDocument/2006/relationships/hyperlink" Target="https://www.avs-el.ru/product/kommutatsionnaya-panel-ripo-19-1u-24-porta-cat6-klass-d-250mgts-rj458p8c-110krone-t568ab-neekranirovannaya-chernaya" TargetMode="External"/><Relationship Id="rId25" Type="http://schemas.openxmlformats.org/officeDocument/2006/relationships/hyperlink" Target="https://www.avs-el.ru/product/Patch-kord-UTP-5e-kat-litoj-2M-SeRYJ" TargetMode="External"/><Relationship Id="rId33" Type="http://schemas.openxmlformats.org/officeDocument/2006/relationships/hyperlink" Target="https://www.avs-el.ru/product/Konnektor-RJ-45-FTP5e-2" TargetMode="External"/><Relationship Id="rId38" Type="http://schemas.openxmlformats.org/officeDocument/2006/relationships/hyperlink" Target="https://www.avs-el.ru/product/Konnektor-RJ-45-UTP5e-2" TargetMode="External"/><Relationship Id="rId2" Type="http://schemas.openxmlformats.org/officeDocument/2006/relationships/hyperlink" Target="mailto:zakaz@avs-el.ru" TargetMode="External"/><Relationship Id="rId16" Type="http://schemas.openxmlformats.org/officeDocument/2006/relationships/hyperlink" Target="https://www.avs-el.ru/product/patch-panel-ripo-nastennaya-12-portov-cat5e-klass-d-100mgts-rj458p8c-110-t568ab" TargetMode="External"/><Relationship Id="rId20" Type="http://schemas.openxmlformats.org/officeDocument/2006/relationships/hyperlink" Target="https://www.avs-el.ru/product/patch-kord-utp-5e-kat-rj45-litoy-25m-seryy-ripo" TargetMode="External"/><Relationship Id="rId29" Type="http://schemas.openxmlformats.org/officeDocument/2006/relationships/hyperlink" Target="https://www.avs-el.ru/product/Patch-kord-UTP-5e-kat-litoj-0-2M-SeRYJ" TargetMode="External"/><Relationship Id="rId41" Type="http://schemas.openxmlformats.org/officeDocument/2006/relationships/hyperlink" Target="https://www.avs-el.ru/product/kabelnyy-organizator-ripo-vt-0202-m1003-5-metal-chernyy" TargetMode="External"/><Relationship Id="rId1" Type="http://schemas.openxmlformats.org/officeDocument/2006/relationships/hyperlink" Target="http://www.avs-el.ru/" TargetMode="External"/><Relationship Id="rId6" Type="http://schemas.openxmlformats.org/officeDocument/2006/relationships/hyperlink" Target="https://www.avs-el.ru/product/kabelnyy-soedinitel-ripo-rj45-rj45-8p8c-cat5e-klass-d-100mgts-neekranirovannyy-belyy" TargetMode="External"/><Relationship Id="rId11" Type="http://schemas.openxmlformats.org/officeDocument/2006/relationships/hyperlink" Target="https://www.avs-el.ru/product/patch-panel-19-1u-48-portov-kategoriya-5e-ripo" TargetMode="External"/><Relationship Id="rId24" Type="http://schemas.openxmlformats.org/officeDocument/2006/relationships/hyperlink" Target="https://www.avs-el.ru/product/Patch-kord-UTP-5e-kat-litoj-3M-SeRYJ" TargetMode="External"/><Relationship Id="rId32" Type="http://schemas.openxmlformats.org/officeDocument/2006/relationships/hyperlink" Target="https://www.avs-el.ru/product/Korobka-montazhnaya-pod-3-plinta" TargetMode="External"/><Relationship Id="rId37" Type="http://schemas.openxmlformats.org/officeDocument/2006/relationships/hyperlink" Target="https://www.avs-el.ru/product/konnektor-rj-45-8p8c-cat5e-ripo-pokrytie-3mkd-universalnye-nozhi" TargetMode="External"/><Relationship Id="rId40" Type="http://schemas.openxmlformats.org/officeDocument/2006/relationships/hyperlink" Target="https://www.avs-el.ru/product/kabelnyy-organizator-ripo-vt-0202-m1003-5-plastik-chernyy" TargetMode="External"/><Relationship Id="rId5" Type="http://schemas.openxmlformats.org/officeDocument/2006/relationships/hyperlink" Target="https://www.avs-el.ru/product/nastennaya-rozetka-ripo-1-port-cat5e-klass-d-100mgts-rj458p8c-110-t568ab-neekranirovannaya" TargetMode="External"/><Relationship Id="rId15" Type="http://schemas.openxmlformats.org/officeDocument/2006/relationships/hyperlink" Target="https://www.avs-el.ru/product/Patch-panel-19-2U-48-portov" TargetMode="External"/><Relationship Id="rId23" Type="http://schemas.openxmlformats.org/officeDocument/2006/relationships/hyperlink" Target="https://www.avs-el.ru/product/Patch-kord-UTP-5e-kat-litoj-5M-SeRYJ" TargetMode="External"/><Relationship Id="rId28" Type="http://schemas.openxmlformats.org/officeDocument/2006/relationships/hyperlink" Target="https://www.avs-el.ru/product/patch-kord-utp-cat-5e-rj45-15-m-seryy" TargetMode="External"/><Relationship Id="rId36" Type="http://schemas.openxmlformats.org/officeDocument/2006/relationships/hyperlink" Target="https://www.avs-el.ru/product/konnektor-rj-45-8p8c-cat5e-ekranirovannyy-ripo-pokrytie-3mkd" TargetMode="External"/><Relationship Id="rId10" Type="http://schemas.openxmlformats.org/officeDocument/2006/relationships/hyperlink" Target="https://www.avs-el.ru/product/patch-panel-vysokoy-plotnosti-ripo-19-05u-24-port-cat5e-d-100mgts-rj458p8c-napylenie-3mkd" TargetMode="External"/><Relationship Id="rId19" Type="http://schemas.openxmlformats.org/officeDocument/2006/relationships/hyperlink" Target="https://www.avs-el.ru/product/patch-kord-utp-5e-kat-rj45-litoy-30m-seryy-ripo" TargetMode="External"/><Relationship Id="rId31" Type="http://schemas.openxmlformats.org/officeDocument/2006/relationships/hyperlink" Target="https://www.avs-el.ru/product/homut-montazhnyy-pod-3-plinta-ripo-2" TargetMode="External"/><Relationship Id="rId4" Type="http://schemas.openxmlformats.org/officeDocument/2006/relationships/hyperlink" Target="https://www.avs-el.ru/product/nastennaya-rozetka-ripo-2-porta-cat5e-klass-d-100mgts-rj458p8c-110-t568ab-neekranirovannaya" TargetMode="External"/><Relationship Id="rId9" Type="http://schemas.openxmlformats.org/officeDocument/2006/relationships/hyperlink" Target="https://www.avs-el.ru/product/Plint-razmykaemyj-10pin-0-9-AVS-Electronics" TargetMode="External"/><Relationship Id="rId14" Type="http://schemas.openxmlformats.org/officeDocument/2006/relationships/hyperlink" Target="https://www.avs-el.ru/product/patch-panel-19-1u-24-porta-kategoriya-5e-ripo" TargetMode="External"/><Relationship Id="rId22" Type="http://schemas.openxmlformats.org/officeDocument/2006/relationships/hyperlink" Target="https://www.avs-el.ru/product/Patch-kord-UTP-5e-kat-litoj-1M-SeRYJ" TargetMode="External"/><Relationship Id="rId27" Type="http://schemas.openxmlformats.org/officeDocument/2006/relationships/hyperlink" Target="https://www.avs-el.ru/product/Patch-kord-UTP-5e-kat-litoj-10M-SeRYJ" TargetMode="External"/><Relationship Id="rId30" Type="http://schemas.openxmlformats.org/officeDocument/2006/relationships/hyperlink" Target="https://www.avs-el.ru/product/homut-montazhnyy-pod-3-plinta-ripo-2" TargetMode="External"/><Relationship Id="rId35" Type="http://schemas.openxmlformats.org/officeDocument/2006/relationships/hyperlink" Target="https://www.avs-el.ru/product/konnektor-rj-45-cat6-ripo" TargetMode="External"/><Relationship Id="rId43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vs-el.ru/product/krimper-ripo-tos229-dlya-obzhima-razemov-tipa-rj458p8c-rj126p6c-rj116p4c-4p4c-i-4p2c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mailto:zakaz@avs-el.ru" TargetMode="External"/><Relationship Id="rId1" Type="http://schemas.openxmlformats.org/officeDocument/2006/relationships/hyperlink" Target="http://www.avs-el.ru/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www.avs-el.ru/product/Instrument-dlya-zachistki-i-obrezki-vitoj-pary-2" TargetMode="External"/><Relationship Id="rId4" Type="http://schemas.openxmlformats.org/officeDocument/2006/relationships/hyperlink" Target="https://www.avs-el.ru/product/Krimper-dlya-obzhima-8P8C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vs-el.ru/product/razem-pitaniya-shteker-21h55-s-klemmnoy-kolodkoy-pod-vint-ripo" TargetMode="External"/><Relationship Id="rId13" Type="http://schemas.openxmlformats.org/officeDocument/2006/relationships/hyperlink" Target="https://www.avs-el.ru/product/perehodnik-gnezdo-f-shteker-tv-ripo" TargetMode="External"/><Relationship Id="rId18" Type="http://schemas.openxmlformats.org/officeDocument/2006/relationships/hyperlink" Target="https://www.avs-el.ru/" TargetMode="External"/><Relationship Id="rId3" Type="http://schemas.openxmlformats.org/officeDocument/2006/relationships/hyperlink" Target="https://www.avs-el.ru/product/Splitter-TV-delitel-h3-pod-F-raz%D1%91m-5-900-MGc" TargetMode="External"/><Relationship Id="rId7" Type="http://schemas.openxmlformats.org/officeDocument/2006/relationships/hyperlink" Target="https://www.avs-el.ru/product/Razjem-shteker-BNC-pod-vint-s-pruzhinoj-metall" TargetMode="External"/><Relationship Id="rId12" Type="http://schemas.openxmlformats.org/officeDocument/2006/relationships/hyperlink" Target="https://www.avs-el.ru/product/razem-shteker-f-rg-6-ripo-rezbovoy" TargetMode="External"/><Relationship Id="rId17" Type="http://schemas.openxmlformats.org/officeDocument/2006/relationships/hyperlink" Target="https://www.avs-el.ru/product/Perehodnik-gnezdo-F-gnezdo-F-quot-Bochka-quot-bez-kolca" TargetMode="External"/><Relationship Id="rId2" Type="http://schemas.openxmlformats.org/officeDocument/2006/relationships/hyperlink" Target="mailto:zakaz@avs-el.ru" TargetMode="External"/><Relationship Id="rId16" Type="http://schemas.openxmlformats.org/officeDocument/2006/relationships/hyperlink" Target="https://www.avs-el.ru/product/Perehodnik-gn-F-gn-TV-s-kolcom" TargetMode="External"/><Relationship Id="rId20" Type="http://schemas.openxmlformats.org/officeDocument/2006/relationships/drawing" Target="../drawings/drawing5.xml"/><Relationship Id="rId1" Type="http://schemas.openxmlformats.org/officeDocument/2006/relationships/hyperlink" Target="http://www.avs-el.ru/" TargetMode="External"/><Relationship Id="rId6" Type="http://schemas.openxmlformats.org/officeDocument/2006/relationships/hyperlink" Target="https://www.avs-el.ru/product/splitter-tv-delitel-h-2-pod-f-razyom-5-1000-mgts" TargetMode="External"/><Relationship Id="rId11" Type="http://schemas.openxmlformats.org/officeDocument/2006/relationships/hyperlink" Target="https://www.avs-el.ru/product/gnezdo-mama-pitaniya-21h55-s-klemmnoy-kolodkoy-pod-vint-ripo" TargetMode="External"/><Relationship Id="rId5" Type="http://schemas.openxmlformats.org/officeDocument/2006/relationships/hyperlink" Target="https://www.avs-el.ru/product/splitter-tv-delitel-h-2-pod-f-razyom-5-2500-mgts" TargetMode="External"/><Relationship Id="rId15" Type="http://schemas.openxmlformats.org/officeDocument/2006/relationships/hyperlink" Target="https://www.avs-el.ru/product/perehodnik-gnezdo-f-gnezdo-f-bochka-ripo-s-nikelevym-napyleniem" TargetMode="External"/><Relationship Id="rId10" Type="http://schemas.openxmlformats.org/officeDocument/2006/relationships/hyperlink" Target="https://www.avs-el.ru/product/razem-shteker-bnc-ripo-pod-vint-s-kolpachkom-plast" TargetMode="External"/><Relationship Id="rId19" Type="http://schemas.openxmlformats.org/officeDocument/2006/relationships/printerSettings" Target="../printerSettings/printerSettings5.bin"/><Relationship Id="rId4" Type="http://schemas.openxmlformats.org/officeDocument/2006/relationships/hyperlink" Target="https://www.avs-el.ru/product/Splitter-TV-delitel-h-3-pod-F-raz%D1%91m-5-1000-MGc-2" TargetMode="External"/><Relationship Id="rId9" Type="http://schemas.openxmlformats.org/officeDocument/2006/relationships/hyperlink" Target="https://www.avs-el.ru/product/razem-shteker-bnc-ripo-s-klemmnoy-kolodkoy-pod-vint" TargetMode="External"/><Relationship Id="rId14" Type="http://schemas.openxmlformats.org/officeDocument/2006/relationships/hyperlink" Target="https://www.avs-el.ru/product/perehodnik-gnezdo-f-shteker-tv-ripo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vs-el.ru/product/Styazhka-nejlonovaya-3-200-belaya" TargetMode="External"/><Relationship Id="rId13" Type="http://schemas.openxmlformats.org/officeDocument/2006/relationships/hyperlink" Target="https://www.avs-el.ru/product/styazhka-neylonovaya-bel-5300-mm-ripo-upak100-sht" TargetMode="External"/><Relationship Id="rId18" Type="http://schemas.openxmlformats.org/officeDocument/2006/relationships/hyperlink" Target="https://www.avs-el.ru/product/Styazhka-nejlonovaya-4" TargetMode="External"/><Relationship Id="rId26" Type="http://schemas.openxmlformats.org/officeDocument/2006/relationships/drawing" Target="../drawings/drawing6.xml"/><Relationship Id="rId3" Type="http://schemas.openxmlformats.org/officeDocument/2006/relationships/hyperlink" Target="https://www.avs-el.ru/product/styazhka-neylonovaya-chern-4300-mm-ripo-upak-100-sht" TargetMode="External"/><Relationship Id="rId21" Type="http://schemas.openxmlformats.org/officeDocument/2006/relationships/hyperlink" Target="https://www.avs-el.ru/product/styazhka-neylonovaya-25100" TargetMode="External"/><Relationship Id="rId7" Type="http://schemas.openxmlformats.org/officeDocument/2006/relationships/hyperlink" Target="https://www.avs-el.ru/product/Styazhka-nejlonovaya-3-200-belaya" TargetMode="External"/><Relationship Id="rId12" Type="http://schemas.openxmlformats.org/officeDocument/2006/relationships/hyperlink" Target="https://www.avs-el.ru/product/styazhka-neylonovaya-bel-5400-mm-ripo-upak-100-sht" TargetMode="External"/><Relationship Id="rId17" Type="http://schemas.openxmlformats.org/officeDocument/2006/relationships/hyperlink" Target="https://www.avs-el.ru/product/Styazhka-nejlonovaya-4-250-belaya" TargetMode="External"/><Relationship Id="rId25" Type="http://schemas.openxmlformats.org/officeDocument/2006/relationships/printerSettings" Target="../printerSettings/printerSettings6.bin"/><Relationship Id="rId2" Type="http://schemas.openxmlformats.org/officeDocument/2006/relationships/hyperlink" Target="mailto:zakaz@avs-el.ru" TargetMode="External"/><Relationship Id="rId16" Type="http://schemas.openxmlformats.org/officeDocument/2006/relationships/hyperlink" Target="https://www.avs-el.ru/product/styazhka-nylon-4300-mm-ripo-upak-100-sht" TargetMode="External"/><Relationship Id="rId20" Type="http://schemas.openxmlformats.org/officeDocument/2006/relationships/hyperlink" Target="https://www.avs-el.ru/product/styazhka-neylonovaya-295" TargetMode="External"/><Relationship Id="rId1" Type="http://schemas.openxmlformats.org/officeDocument/2006/relationships/hyperlink" Target="http://www.avs-el.ru/" TargetMode="External"/><Relationship Id="rId6" Type="http://schemas.openxmlformats.org/officeDocument/2006/relationships/hyperlink" Target="https://www.avs-el.ru/product/Styazhka-nejlonovaya-3-200-belaya" TargetMode="External"/><Relationship Id="rId11" Type="http://schemas.openxmlformats.org/officeDocument/2006/relationships/hyperlink" Target="https://www.avs-el.ru/product/styazhka-neylonovaya-bel-5400-mm-ripo-upak-100-sht" TargetMode="External"/><Relationship Id="rId24" Type="http://schemas.openxmlformats.org/officeDocument/2006/relationships/hyperlink" Target="https://www.avs-el.ru/" TargetMode="External"/><Relationship Id="rId5" Type="http://schemas.openxmlformats.org/officeDocument/2006/relationships/hyperlink" Target="https://www.avs-el.ru/product/Styazhka-nejlonovaya-3-200-belaya" TargetMode="External"/><Relationship Id="rId15" Type="http://schemas.openxmlformats.org/officeDocument/2006/relationships/hyperlink" Target="https://www.avs-el.ru/product/styazhka-nylon-4300-mm-ripo-upak-100-sht" TargetMode="External"/><Relationship Id="rId23" Type="http://schemas.openxmlformats.org/officeDocument/2006/relationships/hyperlink" Target="https://www.avs-el.ru/product/skotch-lok-izolirovannyy-k2" TargetMode="External"/><Relationship Id="rId10" Type="http://schemas.openxmlformats.org/officeDocument/2006/relationships/hyperlink" Target="https://www.avs-el.ru/product/styazhka-neylonovaya-295" TargetMode="External"/><Relationship Id="rId19" Type="http://schemas.openxmlformats.org/officeDocument/2006/relationships/hyperlink" Target="https://www.avs-el.ru/product/styazhka-neylonovaya-25200" TargetMode="External"/><Relationship Id="rId4" Type="http://schemas.openxmlformats.org/officeDocument/2006/relationships/hyperlink" Target="https://www.avs-el.ru/product/styazhka-neylonovaya-chern-3200-mm-ripo-upak-100-sht" TargetMode="External"/><Relationship Id="rId9" Type="http://schemas.openxmlformats.org/officeDocument/2006/relationships/hyperlink" Target="https://www.avs-el.ru/product/Styazhka-nejlonovaya-3-150-belaya" TargetMode="External"/><Relationship Id="rId14" Type="http://schemas.openxmlformats.org/officeDocument/2006/relationships/hyperlink" Target="https://www.avs-el.ru/product/styazhka-neylonovaya-bel-5300-mm-ripo-upak100-sht" TargetMode="External"/><Relationship Id="rId22" Type="http://schemas.openxmlformats.org/officeDocument/2006/relationships/hyperlink" Target="https://www.avs-el.ru/product/lenta-lipuchka-ripo-vt-5x16-bk-16-x-500-sm-chernay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69"/>
  <sheetViews>
    <sheetView tabSelected="1" zoomScale="85" zoomScaleNormal="85" workbookViewId="0">
      <pane ySplit="8" topLeftCell="A9" activePane="bottomLeft" state="frozenSplit"/>
      <selection pane="bottomLeft" activeCell="C12" sqref="C12"/>
    </sheetView>
  </sheetViews>
  <sheetFormatPr defaultColWidth="9" defaultRowHeight="11.45" customHeight="1" outlineLevelRow="3" x14ac:dyDescent="0.2"/>
  <cols>
    <col min="1" max="1" width="22.375" style="5" customWidth="1"/>
    <col min="2" max="2" width="61.125" style="43" customWidth="1"/>
    <col min="3" max="3" width="20.875" style="5" customWidth="1"/>
    <col min="4" max="4" width="10.25" style="5" customWidth="1"/>
    <col min="5" max="5" width="17.875" style="5" customWidth="1"/>
    <col min="6" max="6" width="9.375" style="5" customWidth="1"/>
    <col min="7" max="7" width="11.875" style="6" customWidth="1"/>
    <col min="8" max="8" width="15" style="6" customWidth="1"/>
    <col min="9" max="9" width="39.875" style="5" customWidth="1"/>
    <col min="10" max="10" width="49.875" style="5" customWidth="1"/>
    <col min="11" max="11" width="10.375" style="5" customWidth="1"/>
    <col min="12" max="12" width="10.875" style="5" customWidth="1"/>
    <col min="13" max="13" width="11" style="5" customWidth="1"/>
    <col min="14" max="14" width="8.75" style="1" customWidth="1"/>
    <col min="15" max="16384" width="9" style="1"/>
  </cols>
  <sheetData>
    <row r="1" spans="1:13" ht="16.5" customHeight="1" x14ac:dyDescent="0.2">
      <c r="A1" s="34"/>
      <c r="B1" s="35"/>
      <c r="D1" s="73" t="s">
        <v>514</v>
      </c>
      <c r="E1" s="73"/>
      <c r="F1" s="74">
        <f>SUM(E:E)</f>
        <v>0</v>
      </c>
      <c r="G1" s="74"/>
      <c r="H1" s="61"/>
      <c r="I1" s="62"/>
      <c r="J1" s="53"/>
      <c r="K1" s="53"/>
      <c r="L1" s="53"/>
      <c r="M1" s="53"/>
    </row>
    <row r="2" spans="1:13" ht="15.75" customHeight="1" x14ac:dyDescent="0.2">
      <c r="A2" s="34"/>
      <c r="B2" s="7" t="s">
        <v>3</v>
      </c>
      <c r="D2" s="73"/>
      <c r="E2" s="73"/>
      <c r="F2" s="74"/>
      <c r="G2" s="74"/>
      <c r="H2" s="61"/>
      <c r="I2" s="62"/>
      <c r="J2" s="53"/>
      <c r="K2" s="53"/>
      <c r="L2" s="53"/>
      <c r="M2" s="53"/>
    </row>
    <row r="3" spans="1:13" ht="12.75" customHeight="1" x14ac:dyDescent="0.2">
      <c r="A3" s="34"/>
      <c r="B3" s="75" t="s">
        <v>510</v>
      </c>
      <c r="C3" s="75"/>
      <c r="D3" s="73"/>
      <c r="E3" s="73"/>
      <c r="F3" s="74"/>
      <c r="G3" s="74"/>
      <c r="H3" s="63"/>
      <c r="I3" s="62"/>
      <c r="J3" s="53"/>
      <c r="K3" s="53"/>
      <c r="L3" s="53"/>
      <c r="M3" s="53"/>
    </row>
    <row r="4" spans="1:13" ht="14.25" customHeight="1" x14ac:dyDescent="0.2">
      <c r="A4" s="34"/>
      <c r="B4" s="59" t="s">
        <v>496</v>
      </c>
      <c r="C4" s="60"/>
      <c r="D4" s="73"/>
      <c r="E4" s="73"/>
      <c r="F4" s="74"/>
      <c r="G4" s="74"/>
      <c r="H4" s="63"/>
      <c r="I4" s="62"/>
      <c r="J4" s="53"/>
      <c r="K4" s="53"/>
      <c r="L4" s="53"/>
      <c r="M4" s="53"/>
    </row>
    <row r="5" spans="1:13" ht="12.95" customHeight="1" x14ac:dyDescent="0.2">
      <c r="A5" s="34"/>
      <c r="B5" s="36" t="s">
        <v>4</v>
      </c>
      <c r="D5" s="73"/>
      <c r="E5" s="73"/>
      <c r="F5" s="74"/>
      <c r="G5" s="74"/>
      <c r="H5" s="63"/>
      <c r="I5" s="62"/>
      <c r="J5" s="53"/>
      <c r="K5" s="53"/>
      <c r="L5" s="53"/>
      <c r="M5" s="53"/>
    </row>
    <row r="6" spans="1:13" ht="12.95" customHeight="1" x14ac:dyDescent="0.2">
      <c r="A6" s="34"/>
      <c r="B6" s="35" t="s">
        <v>6</v>
      </c>
      <c r="E6" s="27"/>
      <c r="F6" s="27"/>
      <c r="G6" s="45"/>
      <c r="H6" s="46"/>
      <c r="I6" s="10"/>
      <c r="J6" s="11"/>
      <c r="K6" s="11"/>
      <c r="L6" s="11"/>
      <c r="M6" s="11"/>
    </row>
    <row r="7" spans="1:13" ht="15.75" customHeight="1" x14ac:dyDescent="0.2">
      <c r="A7" s="34"/>
      <c r="B7" s="37" t="s">
        <v>5</v>
      </c>
      <c r="C7" s="4"/>
      <c r="D7" s="4"/>
      <c r="E7" s="4"/>
      <c r="F7" s="4"/>
      <c r="G7" s="47"/>
      <c r="H7" s="46"/>
      <c r="I7" s="10"/>
      <c r="J7" s="11"/>
      <c r="K7" s="11"/>
      <c r="L7" s="11"/>
      <c r="M7" s="11"/>
    </row>
    <row r="8" spans="1:13" s="25" customFormat="1" ht="39" customHeight="1" x14ac:dyDescent="0.25">
      <c r="A8" s="2" t="s">
        <v>0</v>
      </c>
      <c r="B8" s="8" t="s">
        <v>1</v>
      </c>
      <c r="C8" s="64" t="s">
        <v>503</v>
      </c>
      <c r="D8" s="3" t="s">
        <v>511</v>
      </c>
      <c r="E8" s="3" t="s">
        <v>516</v>
      </c>
      <c r="F8" s="2" t="s">
        <v>2</v>
      </c>
      <c r="G8" s="2" t="s">
        <v>498</v>
      </c>
      <c r="H8" s="2" t="s">
        <v>501</v>
      </c>
      <c r="I8" s="2" t="s">
        <v>497</v>
      </c>
      <c r="J8" s="2" t="s">
        <v>500</v>
      </c>
      <c r="K8" s="2" t="s">
        <v>494</v>
      </c>
      <c r="L8" s="3" t="s">
        <v>508</v>
      </c>
      <c r="M8" s="3" t="s">
        <v>507</v>
      </c>
    </row>
    <row r="9" spans="1:13" s="14" customFormat="1" ht="24.95" customHeight="1" x14ac:dyDescent="0.2">
      <c r="A9" s="13" t="s">
        <v>7</v>
      </c>
      <c r="B9" s="17"/>
      <c r="C9" s="28"/>
      <c r="D9" s="28"/>
      <c r="E9" s="29"/>
      <c r="F9" s="29"/>
      <c r="G9" s="24"/>
      <c r="H9" s="24"/>
      <c r="I9" s="29"/>
      <c r="J9" s="29"/>
      <c r="K9" s="29"/>
      <c r="L9" s="29"/>
      <c r="M9" s="29"/>
    </row>
    <row r="10" spans="1:13" s="12" customFormat="1" ht="24.95" customHeight="1" outlineLevel="1" x14ac:dyDescent="0.2">
      <c r="A10" s="16" t="s">
        <v>8</v>
      </c>
      <c r="B10" s="18"/>
      <c r="C10" s="30"/>
      <c r="D10" s="30"/>
      <c r="E10" s="31"/>
      <c r="F10" s="31"/>
      <c r="G10" s="23"/>
      <c r="H10" s="23"/>
      <c r="I10" s="31"/>
      <c r="J10" s="31"/>
      <c r="K10" s="31"/>
      <c r="L10" s="31"/>
      <c r="M10" s="31"/>
    </row>
    <row r="11" spans="1:13" s="15" customFormat="1" ht="24.95" customHeight="1" outlineLevel="2" x14ac:dyDescent="0.2">
      <c r="A11" s="19" t="s">
        <v>9</v>
      </c>
      <c r="B11" s="19"/>
      <c r="C11" s="32"/>
      <c r="D11" s="32"/>
      <c r="E11" s="33"/>
      <c r="F11" s="33"/>
      <c r="G11" s="22"/>
      <c r="H11" s="22"/>
      <c r="I11" s="33"/>
      <c r="J11" s="33"/>
      <c r="K11" s="33"/>
      <c r="L11" s="33"/>
      <c r="M11" s="33"/>
    </row>
    <row r="12" spans="1:13" s="9" customFormat="1" ht="24.95" customHeight="1" outlineLevel="3" x14ac:dyDescent="0.2">
      <c r="A12" s="38" t="s">
        <v>10</v>
      </c>
      <c r="B12" s="38" t="s">
        <v>12</v>
      </c>
      <c r="C12" s="55"/>
      <c r="D12" s="55">
        <f t="shared" ref="D12:D23" si="0">C12*H12</f>
        <v>0</v>
      </c>
      <c r="E12" s="49">
        <f>C12*MAX((L12-L12*$H$3))</f>
        <v>0</v>
      </c>
      <c r="F12" s="20" t="s">
        <v>495</v>
      </c>
      <c r="G12" s="21" t="s">
        <v>502</v>
      </c>
      <c r="H12" s="21">
        <v>610</v>
      </c>
      <c r="I12" s="44" t="s">
        <v>14</v>
      </c>
      <c r="J12" s="38" t="s">
        <v>13</v>
      </c>
      <c r="K12" s="21" t="s">
        <v>11</v>
      </c>
      <c r="L12" s="39">
        <f t="shared" ref="L12:L23" si="1">M12*H12</f>
        <v>15384.199999999999</v>
      </c>
      <c r="M12" s="39">
        <f>25.22</f>
        <v>25.22</v>
      </c>
    </row>
    <row r="13" spans="1:13" s="9" customFormat="1" ht="24.95" customHeight="1" outlineLevel="3" x14ac:dyDescent="0.2">
      <c r="A13" s="38" t="s">
        <v>15</v>
      </c>
      <c r="B13" s="38" t="s">
        <v>16</v>
      </c>
      <c r="C13" s="55"/>
      <c r="D13" s="55">
        <f t="shared" si="0"/>
        <v>0</v>
      </c>
      <c r="E13" s="49">
        <f t="shared" ref="E13:E23" si="2">C13*MAX((L13-L13*$H$3))</f>
        <v>0</v>
      </c>
      <c r="F13" s="20" t="s">
        <v>495</v>
      </c>
      <c r="G13" s="21" t="s">
        <v>502</v>
      </c>
      <c r="H13" s="21">
        <v>610</v>
      </c>
      <c r="I13" s="44" t="s">
        <v>18</v>
      </c>
      <c r="J13" s="38" t="s">
        <v>17</v>
      </c>
      <c r="K13" s="21" t="s">
        <v>11</v>
      </c>
      <c r="L13" s="39">
        <f t="shared" si="1"/>
        <v>15097.5</v>
      </c>
      <c r="M13" s="39">
        <f>24.75</f>
        <v>24.75</v>
      </c>
    </row>
    <row r="14" spans="1:13" s="9" customFormat="1" ht="24.95" customHeight="1" outlineLevel="3" x14ac:dyDescent="0.2">
      <c r="A14" s="38" t="s">
        <v>19</v>
      </c>
      <c r="B14" s="38" t="s">
        <v>20</v>
      </c>
      <c r="C14" s="55"/>
      <c r="D14" s="55">
        <f t="shared" si="0"/>
        <v>0</v>
      </c>
      <c r="E14" s="49">
        <f t="shared" si="2"/>
        <v>0</v>
      </c>
      <c r="F14" s="20" t="s">
        <v>495</v>
      </c>
      <c r="G14" s="21" t="s">
        <v>502</v>
      </c>
      <c r="H14" s="21">
        <v>305</v>
      </c>
      <c r="I14" s="44" t="s">
        <v>509</v>
      </c>
      <c r="J14" s="38" t="s">
        <v>21</v>
      </c>
      <c r="K14" s="21" t="s">
        <v>11</v>
      </c>
      <c r="L14" s="39">
        <f t="shared" si="1"/>
        <v>7127.85</v>
      </c>
      <c r="M14" s="39">
        <v>23.37</v>
      </c>
    </row>
    <row r="15" spans="1:13" s="9" customFormat="1" ht="24.95" customHeight="1" outlineLevel="3" x14ac:dyDescent="0.2">
      <c r="A15" s="38" t="s">
        <v>22</v>
      </c>
      <c r="B15" s="38" t="s">
        <v>23</v>
      </c>
      <c r="C15" s="55"/>
      <c r="D15" s="55">
        <f t="shared" si="0"/>
        <v>0</v>
      </c>
      <c r="E15" s="49">
        <f t="shared" si="2"/>
        <v>0</v>
      </c>
      <c r="F15" s="20" t="s">
        <v>495</v>
      </c>
      <c r="G15" s="21" t="s">
        <v>502</v>
      </c>
      <c r="H15" s="21">
        <v>610</v>
      </c>
      <c r="I15" s="44" t="s">
        <v>25</v>
      </c>
      <c r="J15" s="38" t="s">
        <v>24</v>
      </c>
      <c r="K15" s="21" t="s">
        <v>11</v>
      </c>
      <c r="L15" s="39">
        <f t="shared" si="1"/>
        <v>10559.099999999999</v>
      </c>
      <c r="M15" s="39">
        <v>17.309999999999999</v>
      </c>
    </row>
    <row r="16" spans="1:13" s="9" customFormat="1" ht="24.95" customHeight="1" outlineLevel="3" x14ac:dyDescent="0.2">
      <c r="A16" s="38" t="s">
        <v>26</v>
      </c>
      <c r="B16" s="38" t="s">
        <v>27</v>
      </c>
      <c r="C16" s="55"/>
      <c r="D16" s="55">
        <f t="shared" si="0"/>
        <v>0</v>
      </c>
      <c r="E16" s="49">
        <f t="shared" si="2"/>
        <v>0</v>
      </c>
      <c r="F16" s="20" t="s">
        <v>495</v>
      </c>
      <c r="G16" s="21" t="s">
        <v>502</v>
      </c>
      <c r="H16" s="21">
        <v>610</v>
      </c>
      <c r="I16" s="44" t="s">
        <v>29</v>
      </c>
      <c r="J16" s="38" t="s">
        <v>28</v>
      </c>
      <c r="K16" s="21" t="s">
        <v>11</v>
      </c>
      <c r="L16" s="39">
        <f t="shared" si="1"/>
        <v>12334.199999999999</v>
      </c>
      <c r="M16" s="39">
        <v>20.22</v>
      </c>
    </row>
    <row r="17" spans="1:13" s="9" customFormat="1" ht="24.95" customHeight="1" outlineLevel="3" x14ac:dyDescent="0.2">
      <c r="A17" s="38" t="s">
        <v>30</v>
      </c>
      <c r="B17" s="38" t="s">
        <v>31</v>
      </c>
      <c r="C17" s="55"/>
      <c r="D17" s="55">
        <f t="shared" si="0"/>
        <v>0</v>
      </c>
      <c r="E17" s="49">
        <f t="shared" si="2"/>
        <v>0</v>
      </c>
      <c r="F17" s="20" t="s">
        <v>495</v>
      </c>
      <c r="G17" s="21" t="s">
        <v>502</v>
      </c>
      <c r="H17" s="21">
        <v>600</v>
      </c>
      <c r="I17" s="44" t="s">
        <v>29</v>
      </c>
      <c r="J17" s="38" t="s">
        <v>32</v>
      </c>
      <c r="K17" s="21" t="s">
        <v>11</v>
      </c>
      <c r="L17" s="39">
        <f t="shared" si="1"/>
        <v>10872</v>
      </c>
      <c r="M17" s="39">
        <v>18.12</v>
      </c>
    </row>
    <row r="18" spans="1:13" s="9" customFormat="1" ht="24.95" customHeight="1" outlineLevel="3" x14ac:dyDescent="0.2">
      <c r="A18" s="38" t="s">
        <v>33</v>
      </c>
      <c r="B18" s="38" t="s">
        <v>34</v>
      </c>
      <c r="C18" s="55"/>
      <c r="D18" s="55">
        <f t="shared" si="0"/>
        <v>0</v>
      </c>
      <c r="E18" s="49">
        <f t="shared" si="2"/>
        <v>0</v>
      </c>
      <c r="F18" s="20" t="s">
        <v>495</v>
      </c>
      <c r="G18" s="21" t="s">
        <v>502</v>
      </c>
      <c r="H18" s="21">
        <v>610</v>
      </c>
      <c r="I18" s="44" t="s">
        <v>36</v>
      </c>
      <c r="J18" s="38" t="s">
        <v>35</v>
      </c>
      <c r="K18" s="21" t="s">
        <v>11</v>
      </c>
      <c r="L18" s="39">
        <f t="shared" si="1"/>
        <v>16775</v>
      </c>
      <c r="M18" s="39">
        <v>27.5</v>
      </c>
    </row>
    <row r="19" spans="1:13" s="9" customFormat="1" ht="24.95" customHeight="1" outlineLevel="3" x14ac:dyDescent="0.2">
      <c r="A19" s="38" t="s">
        <v>37</v>
      </c>
      <c r="B19" s="38" t="s">
        <v>39</v>
      </c>
      <c r="C19" s="55"/>
      <c r="D19" s="55">
        <f t="shared" si="0"/>
        <v>0</v>
      </c>
      <c r="E19" s="49">
        <f t="shared" si="2"/>
        <v>0</v>
      </c>
      <c r="F19" s="20" t="s">
        <v>495</v>
      </c>
      <c r="G19" s="21" t="s">
        <v>502</v>
      </c>
      <c r="H19" s="21">
        <v>610</v>
      </c>
      <c r="I19" s="44" t="s">
        <v>41</v>
      </c>
      <c r="J19" s="38" t="s">
        <v>40</v>
      </c>
      <c r="K19" s="21" t="s">
        <v>38</v>
      </c>
      <c r="L19" s="39">
        <f t="shared" si="1"/>
        <v>4233.4000000000005</v>
      </c>
      <c r="M19" s="39">
        <v>6.94</v>
      </c>
    </row>
    <row r="20" spans="1:13" s="9" customFormat="1" ht="24.95" customHeight="1" outlineLevel="3" x14ac:dyDescent="0.2">
      <c r="A20" s="38" t="s">
        <v>42</v>
      </c>
      <c r="B20" s="38" t="s">
        <v>43</v>
      </c>
      <c r="C20" s="55"/>
      <c r="D20" s="55">
        <f t="shared" si="0"/>
        <v>0</v>
      </c>
      <c r="E20" s="49">
        <f t="shared" si="2"/>
        <v>0</v>
      </c>
      <c r="F20" s="20" t="s">
        <v>495</v>
      </c>
      <c r="G20" s="21" t="s">
        <v>502</v>
      </c>
      <c r="H20" s="21">
        <v>610</v>
      </c>
      <c r="I20" s="44" t="s">
        <v>45</v>
      </c>
      <c r="J20" s="38" t="s">
        <v>44</v>
      </c>
      <c r="K20" s="21" t="s">
        <v>11</v>
      </c>
      <c r="L20" s="39">
        <f t="shared" si="1"/>
        <v>6960.1</v>
      </c>
      <c r="M20" s="39">
        <v>11.41</v>
      </c>
    </row>
    <row r="21" spans="1:13" s="9" customFormat="1" ht="24.95" customHeight="1" outlineLevel="3" x14ac:dyDescent="0.2">
      <c r="A21" s="38" t="s">
        <v>46</v>
      </c>
      <c r="B21" s="38" t="s">
        <v>47</v>
      </c>
      <c r="C21" s="55"/>
      <c r="D21" s="55">
        <f t="shared" si="0"/>
        <v>0</v>
      </c>
      <c r="E21" s="49">
        <f t="shared" si="2"/>
        <v>0</v>
      </c>
      <c r="F21" s="20" t="s">
        <v>495</v>
      </c>
      <c r="G21" s="21" t="s">
        <v>502</v>
      </c>
      <c r="H21" s="21">
        <v>600</v>
      </c>
      <c r="I21" s="44" t="s">
        <v>49</v>
      </c>
      <c r="J21" s="38" t="s">
        <v>48</v>
      </c>
      <c r="K21" s="21" t="s">
        <v>11</v>
      </c>
      <c r="L21" s="39">
        <f t="shared" si="1"/>
        <v>5106</v>
      </c>
      <c r="M21" s="39">
        <v>8.51</v>
      </c>
    </row>
    <row r="22" spans="1:13" s="9" customFormat="1" ht="24.95" customHeight="1" outlineLevel="3" x14ac:dyDescent="0.2">
      <c r="A22" s="38" t="s">
        <v>50</v>
      </c>
      <c r="B22" s="38" t="s">
        <v>51</v>
      </c>
      <c r="C22" s="55"/>
      <c r="D22" s="55">
        <f t="shared" si="0"/>
        <v>0</v>
      </c>
      <c r="E22" s="49">
        <f t="shared" si="2"/>
        <v>0</v>
      </c>
      <c r="F22" s="20" t="s">
        <v>495</v>
      </c>
      <c r="G22" s="21" t="s">
        <v>502</v>
      </c>
      <c r="H22" s="21">
        <v>610</v>
      </c>
      <c r="I22" s="44" t="s">
        <v>49</v>
      </c>
      <c r="J22" s="38" t="s">
        <v>52</v>
      </c>
      <c r="K22" s="21" t="s">
        <v>11</v>
      </c>
      <c r="L22" s="39">
        <f t="shared" si="1"/>
        <v>5380.2</v>
      </c>
      <c r="M22" s="39">
        <v>8.82</v>
      </c>
    </row>
    <row r="23" spans="1:13" s="9" customFormat="1" ht="24.95" customHeight="1" outlineLevel="3" x14ac:dyDescent="0.2">
      <c r="A23" s="38" t="s">
        <v>53</v>
      </c>
      <c r="B23" s="38" t="s">
        <v>54</v>
      </c>
      <c r="C23" s="55"/>
      <c r="D23" s="55">
        <f t="shared" si="0"/>
        <v>0</v>
      </c>
      <c r="E23" s="49">
        <f t="shared" si="2"/>
        <v>0</v>
      </c>
      <c r="F23" s="20" t="s">
        <v>495</v>
      </c>
      <c r="G23" s="21" t="s">
        <v>502</v>
      </c>
      <c r="H23" s="21">
        <v>610</v>
      </c>
      <c r="I23" s="44" t="s">
        <v>56</v>
      </c>
      <c r="J23" s="38" t="s">
        <v>55</v>
      </c>
      <c r="K23" s="21" t="s">
        <v>11</v>
      </c>
      <c r="L23" s="39">
        <f t="shared" si="1"/>
        <v>12437.9</v>
      </c>
      <c r="M23" s="39">
        <v>20.39</v>
      </c>
    </row>
    <row r="24" spans="1:13" s="15" customFormat="1" ht="24.95" customHeight="1" outlineLevel="2" x14ac:dyDescent="0.2">
      <c r="A24" s="19" t="s">
        <v>57</v>
      </c>
      <c r="B24" s="19"/>
      <c r="C24" s="56"/>
      <c r="D24" s="56"/>
      <c r="E24" s="50"/>
      <c r="F24" s="33"/>
      <c r="G24" s="22"/>
      <c r="H24" s="22"/>
      <c r="I24" s="33"/>
      <c r="J24" s="33"/>
      <c r="K24" s="22"/>
      <c r="L24" s="33"/>
      <c r="M24" s="33"/>
    </row>
    <row r="25" spans="1:13" s="9" customFormat="1" ht="24.95" customHeight="1" outlineLevel="3" x14ac:dyDescent="0.2">
      <c r="A25" s="38" t="s">
        <v>58</v>
      </c>
      <c r="B25" s="38" t="s">
        <v>59</v>
      </c>
      <c r="C25" s="55"/>
      <c r="D25" s="55">
        <f>C25*H25</f>
        <v>0</v>
      </c>
      <c r="E25" s="49">
        <f t="shared" ref="E25:E26" si="3">C25*MAX((L25-L25*$H$3))</f>
        <v>0</v>
      </c>
      <c r="F25" s="20" t="s">
        <v>495</v>
      </c>
      <c r="G25" s="21" t="s">
        <v>502</v>
      </c>
      <c r="H25" s="21">
        <v>610</v>
      </c>
      <c r="I25" s="44" t="s">
        <v>61</v>
      </c>
      <c r="J25" s="38" t="s">
        <v>60</v>
      </c>
      <c r="K25" s="21" t="s">
        <v>11</v>
      </c>
      <c r="L25" s="39">
        <f>M25*H25</f>
        <v>5410.7</v>
      </c>
      <c r="M25" s="39">
        <v>8.8699999999999992</v>
      </c>
    </row>
    <row r="26" spans="1:13" s="9" customFormat="1" ht="24.95" customHeight="1" outlineLevel="3" x14ac:dyDescent="0.2">
      <c r="A26" s="38" t="s">
        <v>62</v>
      </c>
      <c r="B26" s="38" t="s">
        <v>63</v>
      </c>
      <c r="C26" s="55"/>
      <c r="D26" s="55">
        <f>C26*H26</f>
        <v>0</v>
      </c>
      <c r="E26" s="49">
        <f t="shared" si="3"/>
        <v>0</v>
      </c>
      <c r="F26" s="20" t="s">
        <v>495</v>
      </c>
      <c r="G26" s="21" t="s">
        <v>502</v>
      </c>
      <c r="H26" s="21">
        <v>610</v>
      </c>
      <c r="I26" s="44" t="s">
        <v>65</v>
      </c>
      <c r="J26" s="38" t="s">
        <v>64</v>
      </c>
      <c r="K26" s="21" t="s">
        <v>11</v>
      </c>
      <c r="L26" s="39">
        <f>M26*H26</f>
        <v>3007.2999999999997</v>
      </c>
      <c r="M26" s="39">
        <v>4.93</v>
      </c>
    </row>
    <row r="27" spans="1:13" s="15" customFormat="1" ht="24.95" customHeight="1" outlineLevel="2" x14ac:dyDescent="0.2">
      <c r="A27" s="19" t="s">
        <v>66</v>
      </c>
      <c r="B27" s="19"/>
      <c r="C27" s="56"/>
      <c r="D27" s="56"/>
      <c r="E27" s="50"/>
      <c r="F27" s="33"/>
      <c r="G27" s="22"/>
      <c r="H27" s="22"/>
      <c r="I27" s="33"/>
      <c r="J27" s="33"/>
      <c r="K27" s="22"/>
      <c r="L27" s="33"/>
      <c r="M27" s="33"/>
    </row>
    <row r="28" spans="1:13" s="9" customFormat="1" ht="24.95" customHeight="1" outlineLevel="3" x14ac:dyDescent="0.2">
      <c r="A28" s="38" t="s">
        <v>67</v>
      </c>
      <c r="B28" s="38" t="s">
        <v>68</v>
      </c>
      <c r="C28" s="55"/>
      <c r="D28" s="55">
        <f t="shared" ref="D28:D41" si="4">C28*H28</f>
        <v>0</v>
      </c>
      <c r="E28" s="49">
        <f t="shared" ref="E28:E41" si="5">C28*MAX((L28-L28*$H$3))</f>
        <v>0</v>
      </c>
      <c r="F28" s="20" t="s">
        <v>495</v>
      </c>
      <c r="G28" s="21" t="s">
        <v>502</v>
      </c>
      <c r="H28" s="21">
        <v>610</v>
      </c>
      <c r="I28" s="44" t="s">
        <v>70</v>
      </c>
      <c r="J28" s="38" t="s">
        <v>69</v>
      </c>
      <c r="K28" s="21" t="s">
        <v>11</v>
      </c>
      <c r="L28" s="39">
        <f t="shared" ref="L28:L41" si="6">M28*H28</f>
        <v>13249.199999999999</v>
      </c>
      <c r="M28" s="39">
        <v>21.72</v>
      </c>
    </row>
    <row r="29" spans="1:13" s="9" customFormat="1" ht="24.95" customHeight="1" outlineLevel="3" x14ac:dyDescent="0.2">
      <c r="A29" s="38" t="s">
        <v>71</v>
      </c>
      <c r="B29" s="38" t="s">
        <v>72</v>
      </c>
      <c r="C29" s="55"/>
      <c r="D29" s="55">
        <f t="shared" si="4"/>
        <v>0</v>
      </c>
      <c r="E29" s="49">
        <f t="shared" si="5"/>
        <v>0</v>
      </c>
      <c r="F29" s="20" t="s">
        <v>495</v>
      </c>
      <c r="G29" s="21" t="s">
        <v>502</v>
      </c>
      <c r="H29" s="21">
        <v>610</v>
      </c>
      <c r="I29" s="44" t="s">
        <v>74</v>
      </c>
      <c r="J29" s="38" t="s">
        <v>73</v>
      </c>
      <c r="K29" s="21" t="s">
        <v>11</v>
      </c>
      <c r="L29" s="39">
        <f t="shared" si="6"/>
        <v>11108.1</v>
      </c>
      <c r="M29" s="39">
        <v>18.21</v>
      </c>
    </row>
    <row r="30" spans="1:13" s="9" customFormat="1" ht="24.95" customHeight="1" outlineLevel="3" x14ac:dyDescent="0.2">
      <c r="A30" s="38" t="s">
        <v>75</v>
      </c>
      <c r="B30" s="38" t="s">
        <v>76</v>
      </c>
      <c r="C30" s="55"/>
      <c r="D30" s="55">
        <f t="shared" si="4"/>
        <v>0</v>
      </c>
      <c r="E30" s="49">
        <f t="shared" si="5"/>
        <v>0</v>
      </c>
      <c r="F30" s="20" t="s">
        <v>495</v>
      </c>
      <c r="G30" s="21" t="s">
        <v>502</v>
      </c>
      <c r="H30" s="21">
        <v>610</v>
      </c>
      <c r="I30" s="44" t="s">
        <v>78</v>
      </c>
      <c r="J30" s="38" t="s">
        <v>77</v>
      </c>
      <c r="K30" s="21" t="s">
        <v>11</v>
      </c>
      <c r="L30" s="39">
        <f t="shared" si="6"/>
        <v>10455.4</v>
      </c>
      <c r="M30" s="39">
        <v>17.14</v>
      </c>
    </row>
    <row r="31" spans="1:13" s="9" customFormat="1" ht="24.95" customHeight="1" outlineLevel="3" x14ac:dyDescent="0.2">
      <c r="A31" s="38" t="s">
        <v>79</v>
      </c>
      <c r="B31" s="38" t="s">
        <v>80</v>
      </c>
      <c r="C31" s="55"/>
      <c r="D31" s="55">
        <f t="shared" si="4"/>
        <v>0</v>
      </c>
      <c r="E31" s="49">
        <f t="shared" si="5"/>
        <v>0</v>
      </c>
      <c r="F31" s="20" t="s">
        <v>495</v>
      </c>
      <c r="G31" s="21" t="s">
        <v>502</v>
      </c>
      <c r="H31" s="21">
        <v>610</v>
      </c>
      <c r="I31" s="44" t="s">
        <v>82</v>
      </c>
      <c r="J31" s="38" t="s">
        <v>81</v>
      </c>
      <c r="K31" s="21" t="s">
        <v>11</v>
      </c>
      <c r="L31" s="39">
        <f t="shared" si="6"/>
        <v>12462.3</v>
      </c>
      <c r="M31" s="39">
        <v>20.43</v>
      </c>
    </row>
    <row r="32" spans="1:13" s="9" customFormat="1" ht="24.95" customHeight="1" outlineLevel="3" x14ac:dyDescent="0.2">
      <c r="A32" s="38" t="s">
        <v>83</v>
      </c>
      <c r="B32" s="38" t="s">
        <v>84</v>
      </c>
      <c r="C32" s="55"/>
      <c r="D32" s="55">
        <f t="shared" si="4"/>
        <v>0</v>
      </c>
      <c r="E32" s="49">
        <f t="shared" si="5"/>
        <v>0</v>
      </c>
      <c r="F32" s="20" t="s">
        <v>495</v>
      </c>
      <c r="G32" s="21" t="s">
        <v>502</v>
      </c>
      <c r="H32" s="21">
        <v>610</v>
      </c>
      <c r="I32" s="44" t="s">
        <v>86</v>
      </c>
      <c r="J32" s="38" t="s">
        <v>85</v>
      </c>
      <c r="K32" s="21" t="s">
        <v>11</v>
      </c>
      <c r="L32" s="39">
        <f t="shared" si="6"/>
        <v>13078.400000000001</v>
      </c>
      <c r="M32" s="39">
        <v>21.44</v>
      </c>
    </row>
    <row r="33" spans="1:13" s="9" customFormat="1" ht="24.95" customHeight="1" outlineLevel="3" x14ac:dyDescent="0.2">
      <c r="A33" s="38" t="s">
        <v>87</v>
      </c>
      <c r="B33" s="38" t="s">
        <v>88</v>
      </c>
      <c r="C33" s="55"/>
      <c r="D33" s="55">
        <f t="shared" si="4"/>
        <v>0</v>
      </c>
      <c r="E33" s="49">
        <f t="shared" si="5"/>
        <v>0</v>
      </c>
      <c r="F33" s="20" t="s">
        <v>495</v>
      </c>
      <c r="G33" s="21" t="s">
        <v>502</v>
      </c>
      <c r="H33" s="21">
        <v>610</v>
      </c>
      <c r="I33" s="44" t="s">
        <v>90</v>
      </c>
      <c r="J33" s="38" t="s">
        <v>89</v>
      </c>
      <c r="K33" s="21" t="s">
        <v>11</v>
      </c>
      <c r="L33" s="39">
        <f t="shared" si="6"/>
        <v>11699.8</v>
      </c>
      <c r="M33" s="39">
        <v>19.18</v>
      </c>
    </row>
    <row r="34" spans="1:13" s="9" customFormat="1" ht="24.95" customHeight="1" outlineLevel="3" x14ac:dyDescent="0.2">
      <c r="A34" s="38" t="s">
        <v>91</v>
      </c>
      <c r="B34" s="38" t="s">
        <v>92</v>
      </c>
      <c r="C34" s="55"/>
      <c r="D34" s="55">
        <f t="shared" si="4"/>
        <v>0</v>
      </c>
      <c r="E34" s="49">
        <f t="shared" si="5"/>
        <v>0</v>
      </c>
      <c r="F34" s="20" t="s">
        <v>495</v>
      </c>
      <c r="G34" s="21" t="s">
        <v>502</v>
      </c>
      <c r="H34" s="21">
        <v>610</v>
      </c>
      <c r="I34" s="44" t="s">
        <v>94</v>
      </c>
      <c r="J34" s="38" t="s">
        <v>93</v>
      </c>
      <c r="K34" s="21" t="s">
        <v>11</v>
      </c>
      <c r="L34" s="39">
        <f t="shared" si="6"/>
        <v>10693.300000000001</v>
      </c>
      <c r="M34" s="39">
        <v>17.53</v>
      </c>
    </row>
    <row r="35" spans="1:13" s="9" customFormat="1" ht="24.95" customHeight="1" outlineLevel="3" x14ac:dyDescent="0.2">
      <c r="A35" s="38" t="s">
        <v>95</v>
      </c>
      <c r="B35" s="38" t="s">
        <v>96</v>
      </c>
      <c r="C35" s="55"/>
      <c r="D35" s="55">
        <f t="shared" si="4"/>
        <v>0</v>
      </c>
      <c r="E35" s="49">
        <f t="shared" si="5"/>
        <v>0</v>
      </c>
      <c r="F35" s="20" t="s">
        <v>495</v>
      </c>
      <c r="G35" s="21" t="s">
        <v>502</v>
      </c>
      <c r="H35" s="21">
        <v>600</v>
      </c>
      <c r="I35" s="44" t="s">
        <v>94</v>
      </c>
      <c r="J35" s="38" t="s">
        <v>97</v>
      </c>
      <c r="K35" s="21" t="s">
        <v>11</v>
      </c>
      <c r="L35" s="39">
        <f t="shared" si="6"/>
        <v>10434</v>
      </c>
      <c r="M35" s="39">
        <v>17.39</v>
      </c>
    </row>
    <row r="36" spans="1:13" s="9" customFormat="1" ht="24.95" customHeight="1" outlineLevel="3" x14ac:dyDescent="0.2">
      <c r="A36" s="38" t="s">
        <v>98</v>
      </c>
      <c r="B36" s="38" t="s">
        <v>99</v>
      </c>
      <c r="C36" s="55"/>
      <c r="D36" s="55">
        <f t="shared" si="4"/>
        <v>0</v>
      </c>
      <c r="E36" s="49">
        <f t="shared" si="5"/>
        <v>0</v>
      </c>
      <c r="F36" s="20" t="s">
        <v>495</v>
      </c>
      <c r="G36" s="21" t="s">
        <v>502</v>
      </c>
      <c r="H36" s="21">
        <v>610</v>
      </c>
      <c r="I36" s="44" t="s">
        <v>101</v>
      </c>
      <c r="J36" s="38" t="s">
        <v>100</v>
      </c>
      <c r="K36" s="21" t="s">
        <v>11</v>
      </c>
      <c r="L36" s="39">
        <f t="shared" si="6"/>
        <v>15420.800000000001</v>
      </c>
      <c r="M36" s="39">
        <v>25.28</v>
      </c>
    </row>
    <row r="37" spans="1:13" s="9" customFormat="1" ht="24.95" customHeight="1" outlineLevel="3" x14ac:dyDescent="0.2">
      <c r="A37" s="38" t="s">
        <v>102</v>
      </c>
      <c r="B37" s="38" t="s">
        <v>103</v>
      </c>
      <c r="C37" s="55"/>
      <c r="D37" s="55">
        <f t="shared" si="4"/>
        <v>0</v>
      </c>
      <c r="E37" s="49">
        <f t="shared" si="5"/>
        <v>0</v>
      </c>
      <c r="F37" s="20" t="s">
        <v>495</v>
      </c>
      <c r="G37" s="21" t="s">
        <v>502</v>
      </c>
      <c r="H37" s="21">
        <v>610</v>
      </c>
      <c r="I37" s="44" t="s">
        <v>105</v>
      </c>
      <c r="J37" s="38" t="s">
        <v>104</v>
      </c>
      <c r="K37" s="21" t="s">
        <v>38</v>
      </c>
      <c r="L37" s="39">
        <f t="shared" si="6"/>
        <v>3678.3</v>
      </c>
      <c r="M37" s="39">
        <v>6.03</v>
      </c>
    </row>
    <row r="38" spans="1:13" s="9" customFormat="1" ht="24.95" customHeight="1" outlineLevel="3" x14ac:dyDescent="0.2">
      <c r="A38" s="38" t="s">
        <v>106</v>
      </c>
      <c r="B38" s="38" t="s">
        <v>107</v>
      </c>
      <c r="C38" s="55"/>
      <c r="D38" s="55">
        <f t="shared" si="4"/>
        <v>0</v>
      </c>
      <c r="E38" s="49">
        <f t="shared" si="5"/>
        <v>0</v>
      </c>
      <c r="F38" s="20" t="s">
        <v>495</v>
      </c>
      <c r="G38" s="21" t="s">
        <v>502</v>
      </c>
      <c r="H38" s="21">
        <v>610</v>
      </c>
      <c r="I38" s="44" t="s">
        <v>109</v>
      </c>
      <c r="J38" s="38" t="s">
        <v>108</v>
      </c>
      <c r="K38" s="21" t="s">
        <v>11</v>
      </c>
      <c r="L38" s="39">
        <f t="shared" si="6"/>
        <v>5642.5</v>
      </c>
      <c r="M38" s="39">
        <v>9.25</v>
      </c>
    </row>
    <row r="39" spans="1:13" s="9" customFormat="1" ht="24.95" customHeight="1" outlineLevel="3" x14ac:dyDescent="0.2">
      <c r="A39" s="38" t="s">
        <v>110</v>
      </c>
      <c r="B39" s="38" t="s">
        <v>111</v>
      </c>
      <c r="C39" s="55"/>
      <c r="D39" s="55">
        <f t="shared" si="4"/>
        <v>0</v>
      </c>
      <c r="E39" s="49">
        <f t="shared" si="5"/>
        <v>0</v>
      </c>
      <c r="F39" s="20" t="s">
        <v>495</v>
      </c>
      <c r="G39" s="21" t="s">
        <v>502</v>
      </c>
      <c r="H39" s="21">
        <v>600</v>
      </c>
      <c r="I39" s="44" t="s">
        <v>113</v>
      </c>
      <c r="J39" s="38" t="s">
        <v>112</v>
      </c>
      <c r="K39" s="21" t="s">
        <v>11</v>
      </c>
      <c r="L39" s="39">
        <f t="shared" si="6"/>
        <v>4524</v>
      </c>
      <c r="M39" s="39">
        <v>7.54</v>
      </c>
    </row>
    <row r="40" spans="1:13" s="9" customFormat="1" ht="24.95" customHeight="1" outlineLevel="3" x14ac:dyDescent="0.2">
      <c r="A40" s="38" t="s">
        <v>114</v>
      </c>
      <c r="B40" s="38" t="s">
        <v>115</v>
      </c>
      <c r="C40" s="55"/>
      <c r="D40" s="55">
        <f t="shared" si="4"/>
        <v>0</v>
      </c>
      <c r="E40" s="49">
        <f t="shared" si="5"/>
        <v>0</v>
      </c>
      <c r="F40" s="20" t="s">
        <v>495</v>
      </c>
      <c r="G40" s="21" t="s">
        <v>502</v>
      </c>
      <c r="H40" s="21">
        <v>610</v>
      </c>
      <c r="I40" s="44" t="s">
        <v>113</v>
      </c>
      <c r="J40" s="38" t="s">
        <v>116</v>
      </c>
      <c r="K40" s="21" t="s">
        <v>11</v>
      </c>
      <c r="L40" s="39">
        <f t="shared" si="6"/>
        <v>4300.5</v>
      </c>
      <c r="M40" s="39">
        <v>7.05</v>
      </c>
    </row>
    <row r="41" spans="1:13" s="9" customFormat="1" ht="24.95" customHeight="1" outlineLevel="3" x14ac:dyDescent="0.2">
      <c r="A41" s="38" t="s">
        <v>117</v>
      </c>
      <c r="B41" s="38" t="s">
        <v>118</v>
      </c>
      <c r="C41" s="55"/>
      <c r="D41" s="55">
        <f t="shared" si="4"/>
        <v>0</v>
      </c>
      <c r="E41" s="49">
        <f t="shared" si="5"/>
        <v>0</v>
      </c>
      <c r="F41" s="20" t="s">
        <v>495</v>
      </c>
      <c r="G41" s="21" t="s">
        <v>502</v>
      </c>
      <c r="H41" s="21">
        <v>610</v>
      </c>
      <c r="I41" s="44" t="s">
        <v>120</v>
      </c>
      <c r="J41" s="38" t="s">
        <v>119</v>
      </c>
      <c r="K41" s="21" t="s">
        <v>11</v>
      </c>
      <c r="L41" s="39">
        <f t="shared" si="6"/>
        <v>12468.400000000001</v>
      </c>
      <c r="M41" s="39">
        <v>20.440000000000001</v>
      </c>
    </row>
    <row r="42" spans="1:13" s="15" customFormat="1" ht="24.95" customHeight="1" outlineLevel="2" x14ac:dyDescent="0.2">
      <c r="A42" s="19" t="s">
        <v>121</v>
      </c>
      <c r="B42" s="19"/>
      <c r="C42" s="56"/>
      <c r="D42" s="56"/>
      <c r="E42" s="50"/>
      <c r="F42" s="33"/>
      <c r="G42" s="22"/>
      <c r="H42" s="22"/>
      <c r="I42" s="33"/>
      <c r="J42" s="33"/>
      <c r="K42" s="22"/>
      <c r="L42" s="33"/>
      <c r="M42" s="33"/>
    </row>
    <row r="43" spans="1:13" s="9" customFormat="1" ht="24.95" customHeight="1" outlineLevel="3" x14ac:dyDescent="0.2">
      <c r="A43" s="38" t="s">
        <v>122</v>
      </c>
      <c r="B43" s="38" t="s">
        <v>123</v>
      </c>
      <c r="C43" s="55"/>
      <c r="D43" s="55">
        <f>C43*H43</f>
        <v>0</v>
      </c>
      <c r="E43" s="49">
        <f>C43*MAX((L43-L43*$H$3))</f>
        <v>0</v>
      </c>
      <c r="F43" s="20" t="s">
        <v>495</v>
      </c>
      <c r="G43" s="21" t="s">
        <v>502</v>
      </c>
      <c r="H43" s="21">
        <v>305</v>
      </c>
      <c r="I43" s="44" t="s">
        <v>125</v>
      </c>
      <c r="J43" s="38" t="s">
        <v>124</v>
      </c>
      <c r="K43" s="21" t="s">
        <v>11</v>
      </c>
      <c r="L43" s="39">
        <f>M43*H43</f>
        <v>31265.550000000003</v>
      </c>
      <c r="M43" s="39">
        <v>102.51</v>
      </c>
    </row>
    <row r="44" spans="1:13" s="12" customFormat="1" ht="24.95" customHeight="1" outlineLevel="1" x14ac:dyDescent="0.2">
      <c r="A44" s="16" t="s">
        <v>126</v>
      </c>
      <c r="B44" s="18"/>
      <c r="C44" s="57"/>
      <c r="D44" s="57"/>
      <c r="E44" s="51"/>
      <c r="F44" s="31"/>
      <c r="G44" s="23"/>
      <c r="H44" s="23"/>
      <c r="I44" s="31"/>
      <c r="J44" s="31"/>
      <c r="K44" s="23"/>
      <c r="L44" s="31"/>
      <c r="M44" s="31"/>
    </row>
    <row r="45" spans="1:13" s="15" customFormat="1" ht="24.95" customHeight="1" outlineLevel="2" x14ac:dyDescent="0.2">
      <c r="A45" s="19" t="s">
        <v>127</v>
      </c>
      <c r="B45" s="19"/>
      <c r="C45" s="56"/>
      <c r="D45" s="56"/>
      <c r="E45" s="50"/>
      <c r="F45" s="33"/>
      <c r="G45" s="22"/>
      <c r="H45" s="22"/>
      <c r="I45" s="33"/>
      <c r="J45" s="33"/>
      <c r="K45" s="22"/>
      <c r="L45" s="33"/>
      <c r="M45" s="33"/>
    </row>
    <row r="46" spans="1:13" s="9" customFormat="1" ht="24.95" customHeight="1" outlineLevel="3" x14ac:dyDescent="0.2">
      <c r="A46" s="38" t="s">
        <v>128</v>
      </c>
      <c r="B46" s="38" t="s">
        <v>129</v>
      </c>
      <c r="C46" s="55"/>
      <c r="D46" s="55">
        <f>C46*H46</f>
        <v>0</v>
      </c>
      <c r="E46" s="49">
        <f>C46*MAX((L46-L46*$H$3))</f>
        <v>0</v>
      </c>
      <c r="F46" s="20" t="s">
        <v>495</v>
      </c>
      <c r="G46" s="21" t="s">
        <v>502</v>
      </c>
      <c r="H46" s="21">
        <v>400</v>
      </c>
      <c r="I46" s="44" t="s">
        <v>131</v>
      </c>
      <c r="J46" s="38" t="s">
        <v>130</v>
      </c>
      <c r="K46" s="21" t="s">
        <v>11</v>
      </c>
      <c r="L46" s="39">
        <f>M46*H46</f>
        <v>3160</v>
      </c>
      <c r="M46" s="39">
        <v>7.9</v>
      </c>
    </row>
    <row r="47" spans="1:13" s="15" customFormat="1" ht="24.95" customHeight="1" outlineLevel="2" x14ac:dyDescent="0.2">
      <c r="A47" s="19" t="s">
        <v>132</v>
      </c>
      <c r="B47" s="19"/>
      <c r="C47" s="56"/>
      <c r="D47" s="56"/>
      <c r="E47" s="50"/>
      <c r="F47" s="33"/>
      <c r="G47" s="22"/>
      <c r="H47" s="22"/>
      <c r="I47" s="33"/>
      <c r="J47" s="33"/>
      <c r="K47" s="22"/>
      <c r="L47" s="33"/>
      <c r="M47" s="33"/>
    </row>
    <row r="48" spans="1:13" s="9" customFormat="1" ht="24.95" customHeight="1" outlineLevel="3" x14ac:dyDescent="0.2">
      <c r="A48" s="38" t="s">
        <v>133</v>
      </c>
      <c r="B48" s="38" t="s">
        <v>135</v>
      </c>
      <c r="C48" s="55"/>
      <c r="D48" s="55">
        <f>C48*H48</f>
        <v>0</v>
      </c>
      <c r="E48" s="49">
        <f t="shared" ref="E48:E52" si="7">C48*MAX((L48-L48*$H$3))</f>
        <v>0</v>
      </c>
      <c r="F48" s="20" t="s">
        <v>495</v>
      </c>
      <c r="G48" s="21" t="s">
        <v>502</v>
      </c>
      <c r="H48" s="21">
        <v>400</v>
      </c>
      <c r="I48" s="44" t="s">
        <v>509</v>
      </c>
      <c r="J48" s="38" t="s">
        <v>136</v>
      </c>
      <c r="K48" s="21" t="s">
        <v>134</v>
      </c>
      <c r="L48" s="39">
        <f>M48*H48</f>
        <v>5192</v>
      </c>
      <c r="M48" s="39">
        <v>12.98</v>
      </c>
    </row>
    <row r="49" spans="1:13" s="9" customFormat="1" ht="24.95" customHeight="1" outlineLevel="3" x14ac:dyDescent="0.2">
      <c r="A49" s="38" t="s">
        <v>137</v>
      </c>
      <c r="B49" s="38" t="s">
        <v>138</v>
      </c>
      <c r="C49" s="55"/>
      <c r="D49" s="55">
        <f>C49*H49</f>
        <v>0</v>
      </c>
      <c r="E49" s="49">
        <f t="shared" si="7"/>
        <v>0</v>
      </c>
      <c r="F49" s="20" t="s">
        <v>495</v>
      </c>
      <c r="G49" s="21" t="s">
        <v>502</v>
      </c>
      <c r="H49" s="21">
        <v>400</v>
      </c>
      <c r="I49" s="44" t="s">
        <v>140</v>
      </c>
      <c r="J49" s="38" t="s">
        <v>139</v>
      </c>
      <c r="K49" s="21" t="s">
        <v>11</v>
      </c>
      <c r="L49" s="39">
        <f>M49*H49</f>
        <v>3611.9999999999995</v>
      </c>
      <c r="M49" s="39">
        <v>9.0299999999999994</v>
      </c>
    </row>
    <row r="50" spans="1:13" s="9" customFormat="1" ht="24.95" customHeight="1" outlineLevel="3" x14ac:dyDescent="0.2">
      <c r="A50" s="38" t="s">
        <v>141</v>
      </c>
      <c r="B50" s="38" t="s">
        <v>142</v>
      </c>
      <c r="C50" s="55"/>
      <c r="D50" s="55">
        <f>C50*H50</f>
        <v>0</v>
      </c>
      <c r="E50" s="49">
        <f t="shared" si="7"/>
        <v>0</v>
      </c>
      <c r="F50" s="20" t="s">
        <v>495</v>
      </c>
      <c r="G50" s="21" t="s">
        <v>502</v>
      </c>
      <c r="H50" s="21">
        <v>400</v>
      </c>
      <c r="I50" s="44" t="s">
        <v>144</v>
      </c>
      <c r="J50" s="38" t="s">
        <v>143</v>
      </c>
      <c r="K50" s="21" t="s">
        <v>134</v>
      </c>
      <c r="L50" s="39">
        <f>M50*H50</f>
        <v>5860</v>
      </c>
      <c r="M50" s="39">
        <v>14.65</v>
      </c>
    </row>
    <row r="51" spans="1:13" s="9" customFormat="1" ht="24.95" customHeight="1" outlineLevel="3" x14ac:dyDescent="0.2">
      <c r="A51" s="38" t="s">
        <v>145</v>
      </c>
      <c r="B51" s="38" t="s">
        <v>146</v>
      </c>
      <c r="C51" s="55"/>
      <c r="D51" s="55">
        <f>C51*H51</f>
        <v>0</v>
      </c>
      <c r="E51" s="49">
        <f t="shared" si="7"/>
        <v>0</v>
      </c>
      <c r="F51" s="20" t="s">
        <v>495</v>
      </c>
      <c r="G51" s="21" t="s">
        <v>502</v>
      </c>
      <c r="H51" s="21">
        <v>400</v>
      </c>
      <c r="I51" s="44" t="s">
        <v>148</v>
      </c>
      <c r="J51" s="38" t="s">
        <v>147</v>
      </c>
      <c r="K51" s="21" t="s">
        <v>134</v>
      </c>
      <c r="L51" s="39">
        <f>M51*H51</f>
        <v>7240.0000000000009</v>
      </c>
      <c r="M51" s="39">
        <v>18.100000000000001</v>
      </c>
    </row>
    <row r="52" spans="1:13" s="9" customFormat="1" ht="24.95" customHeight="1" outlineLevel="3" x14ac:dyDescent="0.2">
      <c r="A52" s="38" t="s">
        <v>149</v>
      </c>
      <c r="B52" s="38" t="s">
        <v>150</v>
      </c>
      <c r="C52" s="55"/>
      <c r="D52" s="55">
        <f>C52*H52</f>
        <v>0</v>
      </c>
      <c r="E52" s="49">
        <f t="shared" si="7"/>
        <v>0</v>
      </c>
      <c r="F52" s="20" t="s">
        <v>495</v>
      </c>
      <c r="G52" s="21" t="s">
        <v>502</v>
      </c>
      <c r="H52" s="21">
        <v>400</v>
      </c>
      <c r="I52" s="44" t="s">
        <v>152</v>
      </c>
      <c r="J52" s="38" t="s">
        <v>151</v>
      </c>
      <c r="K52" s="21" t="s">
        <v>134</v>
      </c>
      <c r="L52" s="39">
        <f>M52*H52</f>
        <v>4316</v>
      </c>
      <c r="M52" s="39">
        <v>10.79</v>
      </c>
    </row>
    <row r="53" spans="1:13" s="12" customFormat="1" ht="24.95" customHeight="1" outlineLevel="1" x14ac:dyDescent="0.2">
      <c r="A53" s="16" t="s">
        <v>153</v>
      </c>
      <c r="B53" s="18"/>
      <c r="C53" s="57"/>
      <c r="D53" s="57"/>
      <c r="E53" s="51"/>
      <c r="F53" s="31"/>
      <c r="G53" s="23"/>
      <c r="H53" s="23"/>
      <c r="I53" s="31"/>
      <c r="J53" s="31"/>
      <c r="K53" s="23"/>
      <c r="L53" s="31"/>
      <c r="M53" s="31"/>
    </row>
    <row r="54" spans="1:13" s="15" customFormat="1" ht="24.95" customHeight="1" outlineLevel="2" x14ac:dyDescent="0.2">
      <c r="A54" s="19" t="s">
        <v>154</v>
      </c>
      <c r="B54" s="19"/>
      <c r="C54" s="56"/>
      <c r="D54" s="56"/>
      <c r="E54" s="50"/>
      <c r="F54" s="33"/>
      <c r="G54" s="22"/>
      <c r="H54" s="22"/>
      <c r="I54" s="33"/>
      <c r="J54" s="33"/>
      <c r="K54" s="22"/>
      <c r="L54" s="33"/>
      <c r="M54" s="33"/>
    </row>
    <row r="55" spans="1:13" s="9" customFormat="1" ht="24.95" customHeight="1" outlineLevel="3" x14ac:dyDescent="0.2">
      <c r="A55" s="38" t="s">
        <v>155</v>
      </c>
      <c r="B55" s="38" t="s">
        <v>156</v>
      </c>
      <c r="C55" s="55"/>
      <c r="D55" s="55">
        <f>C55*H55</f>
        <v>0</v>
      </c>
      <c r="E55" s="49">
        <f t="shared" ref="E55:E56" si="8">C55*MAX((L55-L55*$H$3))</f>
        <v>0</v>
      </c>
      <c r="F55" s="20" t="s">
        <v>495</v>
      </c>
      <c r="G55" s="21" t="s">
        <v>502</v>
      </c>
      <c r="H55" s="21">
        <v>400</v>
      </c>
      <c r="I55" s="44" t="s">
        <v>158</v>
      </c>
      <c r="J55" s="38" t="s">
        <v>157</v>
      </c>
      <c r="K55" s="21" t="s">
        <v>11</v>
      </c>
      <c r="L55" s="39">
        <f>M55*H55</f>
        <v>8131.9999999999991</v>
      </c>
      <c r="M55" s="39">
        <v>20.329999999999998</v>
      </c>
    </row>
    <row r="56" spans="1:13" s="9" customFormat="1" ht="24.95" customHeight="1" outlineLevel="3" x14ac:dyDescent="0.2">
      <c r="A56" s="38" t="s">
        <v>159</v>
      </c>
      <c r="B56" s="38" t="s">
        <v>160</v>
      </c>
      <c r="C56" s="55"/>
      <c r="D56" s="55">
        <f>C56*H56</f>
        <v>0</v>
      </c>
      <c r="E56" s="49">
        <f t="shared" si="8"/>
        <v>0</v>
      </c>
      <c r="F56" s="20" t="s">
        <v>495</v>
      </c>
      <c r="G56" s="21" t="s">
        <v>502</v>
      </c>
      <c r="H56" s="21">
        <v>400</v>
      </c>
      <c r="I56" s="44" t="s">
        <v>162</v>
      </c>
      <c r="J56" s="38" t="s">
        <v>161</v>
      </c>
      <c r="K56" s="21" t="s">
        <v>11</v>
      </c>
      <c r="L56" s="39">
        <f>M56*H56</f>
        <v>8056</v>
      </c>
      <c r="M56" s="39">
        <v>20.14</v>
      </c>
    </row>
    <row r="57" spans="1:13" s="15" customFormat="1" ht="24.95" customHeight="1" outlineLevel="2" x14ac:dyDescent="0.2">
      <c r="A57" s="19" t="s">
        <v>163</v>
      </c>
      <c r="B57" s="19"/>
      <c r="C57" s="56"/>
      <c r="D57" s="56"/>
      <c r="E57" s="50"/>
      <c r="F57" s="33"/>
      <c r="G57" s="22"/>
      <c r="H57" s="22"/>
      <c r="I57" s="33"/>
      <c r="J57" s="33"/>
      <c r="K57" s="22"/>
      <c r="L57" s="33"/>
      <c r="M57" s="33"/>
    </row>
    <row r="58" spans="1:13" s="9" customFormat="1" ht="24.95" customHeight="1" outlineLevel="3" x14ac:dyDescent="0.2">
      <c r="A58" s="38" t="s">
        <v>164</v>
      </c>
      <c r="B58" s="38" t="s">
        <v>165</v>
      </c>
      <c r="C58" s="55"/>
      <c r="D58" s="55">
        <f t="shared" ref="D58:D69" si="9">C58*H58</f>
        <v>0</v>
      </c>
      <c r="E58" s="49">
        <f t="shared" ref="E58:E69" si="10">C58*MAX((L58-L58*$H$3))</f>
        <v>0</v>
      </c>
      <c r="F58" s="20" t="s">
        <v>495</v>
      </c>
      <c r="G58" s="21" t="s">
        <v>502</v>
      </c>
      <c r="H58" s="21">
        <v>400</v>
      </c>
      <c r="I58" s="44" t="s">
        <v>167</v>
      </c>
      <c r="J58" s="38" t="s">
        <v>166</v>
      </c>
      <c r="K58" s="21" t="s">
        <v>11</v>
      </c>
      <c r="L58" s="39">
        <f t="shared" ref="L58:L69" si="11">M58*H58</f>
        <v>7995.9999999999991</v>
      </c>
      <c r="M58" s="39">
        <v>19.989999999999998</v>
      </c>
    </row>
    <row r="59" spans="1:13" s="9" customFormat="1" ht="24.95" customHeight="1" outlineLevel="3" x14ac:dyDescent="0.2">
      <c r="A59" s="38" t="s">
        <v>168</v>
      </c>
      <c r="B59" s="38" t="s">
        <v>169</v>
      </c>
      <c r="C59" s="55"/>
      <c r="D59" s="55">
        <f t="shared" si="9"/>
        <v>0</v>
      </c>
      <c r="E59" s="49">
        <f t="shared" si="10"/>
        <v>0</v>
      </c>
      <c r="F59" s="20" t="s">
        <v>495</v>
      </c>
      <c r="G59" s="21" t="s">
        <v>502</v>
      </c>
      <c r="H59" s="21">
        <v>400</v>
      </c>
      <c r="I59" s="44" t="s">
        <v>171</v>
      </c>
      <c r="J59" s="38" t="s">
        <v>170</v>
      </c>
      <c r="K59" s="21" t="s">
        <v>11</v>
      </c>
      <c r="L59" s="39">
        <f t="shared" si="11"/>
        <v>6595.9999999999991</v>
      </c>
      <c r="M59" s="39">
        <v>16.489999999999998</v>
      </c>
    </row>
    <row r="60" spans="1:13" s="9" customFormat="1" ht="24.95" customHeight="1" outlineLevel="3" x14ac:dyDescent="0.2">
      <c r="A60" s="38" t="s">
        <v>172</v>
      </c>
      <c r="B60" s="38" t="s">
        <v>173</v>
      </c>
      <c r="C60" s="55"/>
      <c r="D60" s="55">
        <f t="shared" si="9"/>
        <v>0</v>
      </c>
      <c r="E60" s="49">
        <f t="shared" si="10"/>
        <v>0</v>
      </c>
      <c r="F60" s="20" t="s">
        <v>495</v>
      </c>
      <c r="G60" s="21" t="s">
        <v>502</v>
      </c>
      <c r="H60" s="21">
        <v>400</v>
      </c>
      <c r="I60" s="44" t="s">
        <v>175</v>
      </c>
      <c r="J60" s="38" t="s">
        <v>174</v>
      </c>
      <c r="K60" s="21" t="s">
        <v>11</v>
      </c>
      <c r="L60" s="39">
        <f t="shared" si="11"/>
        <v>8992</v>
      </c>
      <c r="M60" s="39">
        <v>22.48</v>
      </c>
    </row>
    <row r="61" spans="1:13" s="9" customFormat="1" ht="24.95" customHeight="1" outlineLevel="3" x14ac:dyDescent="0.2">
      <c r="A61" s="38" t="s">
        <v>176</v>
      </c>
      <c r="B61" s="38" t="s">
        <v>177</v>
      </c>
      <c r="C61" s="55"/>
      <c r="D61" s="55">
        <f t="shared" si="9"/>
        <v>0</v>
      </c>
      <c r="E61" s="49">
        <f t="shared" si="10"/>
        <v>0</v>
      </c>
      <c r="F61" s="20" t="s">
        <v>495</v>
      </c>
      <c r="G61" s="21" t="s">
        <v>502</v>
      </c>
      <c r="H61" s="21">
        <v>400</v>
      </c>
      <c r="I61" s="44" t="s">
        <v>179</v>
      </c>
      <c r="J61" s="38" t="s">
        <v>178</v>
      </c>
      <c r="K61" s="21" t="s">
        <v>11</v>
      </c>
      <c r="L61" s="39">
        <f t="shared" si="11"/>
        <v>7344</v>
      </c>
      <c r="M61" s="39">
        <v>18.36</v>
      </c>
    </row>
    <row r="62" spans="1:13" s="9" customFormat="1" ht="24.95" customHeight="1" outlineLevel="3" x14ac:dyDescent="0.2">
      <c r="A62" s="38" t="s">
        <v>180</v>
      </c>
      <c r="B62" s="38" t="s">
        <v>182</v>
      </c>
      <c r="C62" s="55"/>
      <c r="D62" s="55">
        <f t="shared" si="9"/>
        <v>0</v>
      </c>
      <c r="E62" s="49">
        <f t="shared" si="10"/>
        <v>0</v>
      </c>
      <c r="F62" s="20" t="s">
        <v>495</v>
      </c>
      <c r="G62" s="21" t="s">
        <v>502</v>
      </c>
      <c r="H62" s="21">
        <v>200</v>
      </c>
      <c r="I62" s="44" t="s">
        <v>184</v>
      </c>
      <c r="J62" s="38" t="s">
        <v>183</v>
      </c>
      <c r="K62" s="21" t="s">
        <v>181</v>
      </c>
      <c r="L62" s="39">
        <f t="shared" si="11"/>
        <v>2954</v>
      </c>
      <c r="M62" s="39">
        <v>14.77</v>
      </c>
    </row>
    <row r="63" spans="1:13" s="9" customFormat="1" ht="24.95" customHeight="1" outlineLevel="3" x14ac:dyDescent="0.2">
      <c r="A63" s="38" t="s">
        <v>185</v>
      </c>
      <c r="B63" s="38" t="s">
        <v>186</v>
      </c>
      <c r="C63" s="55"/>
      <c r="D63" s="55">
        <f t="shared" si="9"/>
        <v>0</v>
      </c>
      <c r="E63" s="49">
        <f t="shared" si="10"/>
        <v>0</v>
      </c>
      <c r="F63" s="20" t="s">
        <v>495</v>
      </c>
      <c r="G63" s="21" t="s">
        <v>502</v>
      </c>
      <c r="H63" s="21">
        <v>400</v>
      </c>
      <c r="I63" s="44" t="s">
        <v>188</v>
      </c>
      <c r="J63" s="38" t="s">
        <v>187</v>
      </c>
      <c r="K63" s="21" t="s">
        <v>11</v>
      </c>
      <c r="L63" s="39">
        <f t="shared" si="11"/>
        <v>7776.0000000000009</v>
      </c>
      <c r="M63" s="39">
        <v>19.440000000000001</v>
      </c>
    </row>
    <row r="64" spans="1:13" s="9" customFormat="1" ht="24.95" customHeight="1" outlineLevel="3" x14ac:dyDescent="0.2">
      <c r="A64" s="38" t="s">
        <v>189</v>
      </c>
      <c r="B64" s="38" t="s">
        <v>190</v>
      </c>
      <c r="C64" s="55"/>
      <c r="D64" s="55">
        <f t="shared" si="9"/>
        <v>0</v>
      </c>
      <c r="E64" s="49">
        <f t="shared" si="10"/>
        <v>0</v>
      </c>
      <c r="F64" s="20" t="s">
        <v>495</v>
      </c>
      <c r="G64" s="21" t="s">
        <v>502</v>
      </c>
      <c r="H64" s="21">
        <v>200</v>
      </c>
      <c r="I64" s="44" t="s">
        <v>191</v>
      </c>
      <c r="J64" s="38"/>
      <c r="K64" s="21" t="s">
        <v>11</v>
      </c>
      <c r="L64" s="39">
        <f t="shared" si="11"/>
        <v>3184</v>
      </c>
      <c r="M64" s="39">
        <v>15.92</v>
      </c>
    </row>
    <row r="65" spans="1:13" s="9" customFormat="1" ht="24.95" customHeight="1" outlineLevel="3" x14ac:dyDescent="0.2">
      <c r="A65" s="38" t="s">
        <v>192</v>
      </c>
      <c r="B65" s="38" t="s">
        <v>193</v>
      </c>
      <c r="C65" s="55"/>
      <c r="D65" s="55">
        <f t="shared" si="9"/>
        <v>0</v>
      </c>
      <c r="E65" s="49">
        <f t="shared" si="10"/>
        <v>0</v>
      </c>
      <c r="F65" s="20" t="s">
        <v>495</v>
      </c>
      <c r="G65" s="21" t="s">
        <v>502</v>
      </c>
      <c r="H65" s="21">
        <v>200</v>
      </c>
      <c r="I65" s="44" t="s">
        <v>191</v>
      </c>
      <c r="J65" s="38" t="s">
        <v>194</v>
      </c>
      <c r="K65" s="21" t="s">
        <v>11</v>
      </c>
      <c r="L65" s="39">
        <f t="shared" si="11"/>
        <v>2290</v>
      </c>
      <c r="M65" s="39">
        <v>11.45</v>
      </c>
    </row>
    <row r="66" spans="1:13" s="9" customFormat="1" ht="24.95" customHeight="1" outlineLevel="3" x14ac:dyDescent="0.2">
      <c r="A66" s="38" t="s">
        <v>195</v>
      </c>
      <c r="B66" s="38" t="s">
        <v>196</v>
      </c>
      <c r="C66" s="55"/>
      <c r="D66" s="55">
        <f t="shared" si="9"/>
        <v>0</v>
      </c>
      <c r="E66" s="49">
        <f t="shared" si="10"/>
        <v>0</v>
      </c>
      <c r="F66" s="20" t="s">
        <v>495</v>
      </c>
      <c r="G66" s="21" t="s">
        <v>502</v>
      </c>
      <c r="H66" s="21">
        <v>400</v>
      </c>
      <c r="I66" s="44" t="s">
        <v>197</v>
      </c>
      <c r="J66" s="38" t="s">
        <v>194</v>
      </c>
      <c r="K66" s="21" t="s">
        <v>11</v>
      </c>
      <c r="L66" s="39">
        <f t="shared" si="11"/>
        <v>6656</v>
      </c>
      <c r="M66" s="39">
        <v>16.64</v>
      </c>
    </row>
    <row r="67" spans="1:13" s="9" customFormat="1" ht="24.95" customHeight="1" outlineLevel="3" x14ac:dyDescent="0.2">
      <c r="A67" s="38" t="s">
        <v>198</v>
      </c>
      <c r="B67" s="38" t="s">
        <v>199</v>
      </c>
      <c r="C67" s="55"/>
      <c r="D67" s="55">
        <f t="shared" si="9"/>
        <v>0</v>
      </c>
      <c r="E67" s="49">
        <f t="shared" si="10"/>
        <v>0</v>
      </c>
      <c r="F67" s="20" t="s">
        <v>495</v>
      </c>
      <c r="G67" s="21" t="s">
        <v>502</v>
      </c>
      <c r="H67" s="21">
        <v>400</v>
      </c>
      <c r="I67" s="44" t="s">
        <v>201</v>
      </c>
      <c r="J67" s="38" t="s">
        <v>200</v>
      </c>
      <c r="K67" s="21" t="s">
        <v>11</v>
      </c>
      <c r="L67" s="39">
        <f t="shared" si="11"/>
        <v>9476</v>
      </c>
      <c r="M67" s="39">
        <v>23.69</v>
      </c>
    </row>
    <row r="68" spans="1:13" s="9" customFormat="1" ht="24.95" customHeight="1" outlineLevel="3" x14ac:dyDescent="0.2">
      <c r="A68" s="38" t="s">
        <v>202</v>
      </c>
      <c r="B68" s="38" t="s">
        <v>203</v>
      </c>
      <c r="C68" s="55"/>
      <c r="D68" s="55">
        <f t="shared" si="9"/>
        <v>0</v>
      </c>
      <c r="E68" s="49">
        <f t="shared" si="10"/>
        <v>0</v>
      </c>
      <c r="F68" s="20" t="s">
        <v>495</v>
      </c>
      <c r="G68" s="21" t="s">
        <v>502</v>
      </c>
      <c r="H68" s="21">
        <v>200</v>
      </c>
      <c r="I68" s="44" t="s">
        <v>204</v>
      </c>
      <c r="J68" s="38"/>
      <c r="K68" s="21" t="s">
        <v>11</v>
      </c>
      <c r="L68" s="39">
        <f t="shared" si="11"/>
        <v>3808</v>
      </c>
      <c r="M68" s="39">
        <v>19.04</v>
      </c>
    </row>
    <row r="69" spans="1:13" s="72" customFormat="1" ht="24.95" customHeight="1" outlineLevel="3" x14ac:dyDescent="0.2">
      <c r="A69" s="65" t="s">
        <v>205</v>
      </c>
      <c r="B69" s="65" t="s">
        <v>206</v>
      </c>
      <c r="C69" s="66"/>
      <c r="D69" s="66">
        <f t="shared" si="9"/>
        <v>0</v>
      </c>
      <c r="E69" s="67">
        <f t="shared" si="10"/>
        <v>0</v>
      </c>
      <c r="F69" s="68" t="s">
        <v>495</v>
      </c>
      <c r="G69" s="69" t="s">
        <v>502</v>
      </c>
      <c r="H69" s="69">
        <v>400</v>
      </c>
      <c r="I69" s="70" t="s">
        <v>208</v>
      </c>
      <c r="J69" s="65" t="s">
        <v>207</v>
      </c>
      <c r="K69" s="69" t="s">
        <v>11</v>
      </c>
      <c r="L69" s="71">
        <f t="shared" si="11"/>
        <v>7959.9999999999991</v>
      </c>
      <c r="M69" s="71">
        <v>19.899999999999999</v>
      </c>
    </row>
    <row r="70" spans="1:13" s="14" customFormat="1" ht="24.95" customHeight="1" x14ac:dyDescent="0.2">
      <c r="A70" s="13" t="s">
        <v>209</v>
      </c>
      <c r="B70" s="17"/>
      <c r="C70" s="58"/>
      <c r="D70" s="58"/>
      <c r="E70" s="52"/>
      <c r="F70" s="29"/>
      <c r="G70" s="24"/>
      <c r="H70" s="24"/>
      <c r="I70" s="29"/>
      <c r="J70" s="29"/>
      <c r="K70" s="24"/>
      <c r="L70" s="29"/>
      <c r="M70" s="29"/>
    </row>
    <row r="71" spans="1:13" s="12" customFormat="1" ht="24.95" customHeight="1" outlineLevel="1" x14ac:dyDescent="0.2">
      <c r="A71" s="16" t="s">
        <v>210</v>
      </c>
      <c r="B71" s="18"/>
      <c r="C71" s="57"/>
      <c r="D71" s="57"/>
      <c r="E71" s="51"/>
      <c r="F71" s="31"/>
      <c r="G71" s="23"/>
      <c r="H71" s="23"/>
      <c r="I71" s="31"/>
      <c r="J71" s="31"/>
      <c r="K71" s="23"/>
      <c r="L71" s="31"/>
      <c r="M71" s="31"/>
    </row>
    <row r="72" spans="1:13" s="9" customFormat="1" ht="24.95" customHeight="1" outlineLevel="2" x14ac:dyDescent="0.2">
      <c r="A72" s="38" t="s">
        <v>211</v>
      </c>
      <c r="B72" s="38" t="s">
        <v>212</v>
      </c>
      <c r="C72" s="55"/>
      <c r="D72" s="55">
        <f>C72*H72</f>
        <v>0</v>
      </c>
      <c r="E72" s="49">
        <f t="shared" ref="E72:E74" si="12">C72*MAX((L72-L72*$H$3))</f>
        <v>0</v>
      </c>
      <c r="F72" s="20" t="s">
        <v>495</v>
      </c>
      <c r="G72" s="21" t="s">
        <v>505</v>
      </c>
      <c r="H72" s="21">
        <v>25</v>
      </c>
      <c r="I72" s="44" t="s">
        <v>214</v>
      </c>
      <c r="J72" s="38" t="s">
        <v>213</v>
      </c>
      <c r="K72" s="21" t="s">
        <v>11</v>
      </c>
      <c r="L72" s="39">
        <f>M72*H72</f>
        <v>7170.9999999999991</v>
      </c>
      <c r="M72" s="39">
        <v>286.83999999999997</v>
      </c>
    </row>
    <row r="73" spans="1:13" s="9" customFormat="1" ht="24.95" customHeight="1" outlineLevel="2" x14ac:dyDescent="0.2">
      <c r="A73" s="38" t="s">
        <v>215</v>
      </c>
      <c r="B73" s="38" t="s">
        <v>216</v>
      </c>
      <c r="C73" s="55"/>
      <c r="D73" s="55">
        <f>C73*H73</f>
        <v>0</v>
      </c>
      <c r="E73" s="49">
        <f t="shared" si="12"/>
        <v>0</v>
      </c>
      <c r="F73" s="20" t="s">
        <v>495</v>
      </c>
      <c r="G73" s="21" t="s">
        <v>505</v>
      </c>
      <c r="H73" s="21">
        <v>21</v>
      </c>
      <c r="I73" s="44" t="s">
        <v>218</v>
      </c>
      <c r="J73" s="38" t="s">
        <v>217</v>
      </c>
      <c r="K73" s="21" t="s">
        <v>11</v>
      </c>
      <c r="L73" s="39">
        <f>M73*H73</f>
        <v>5753.3700000000008</v>
      </c>
      <c r="M73" s="39">
        <v>273.97000000000003</v>
      </c>
    </row>
    <row r="74" spans="1:13" s="9" customFormat="1" ht="24.95" customHeight="1" outlineLevel="2" x14ac:dyDescent="0.2">
      <c r="A74" s="38" t="s">
        <v>219</v>
      </c>
      <c r="B74" s="38" t="s">
        <v>220</v>
      </c>
      <c r="C74" s="55"/>
      <c r="D74" s="55">
        <f>C74*H74</f>
        <v>0</v>
      </c>
      <c r="E74" s="49">
        <f t="shared" si="12"/>
        <v>0</v>
      </c>
      <c r="F74" s="20" t="s">
        <v>495</v>
      </c>
      <c r="G74" s="21" t="s">
        <v>505</v>
      </c>
      <c r="H74" s="21">
        <v>25</v>
      </c>
      <c r="I74" s="44" t="s">
        <v>222</v>
      </c>
      <c r="J74" s="38" t="s">
        <v>221</v>
      </c>
      <c r="K74" s="21" t="s">
        <v>11</v>
      </c>
      <c r="L74" s="39">
        <f>M74*H74</f>
        <v>8259</v>
      </c>
      <c r="M74" s="39">
        <v>330.36</v>
      </c>
    </row>
    <row r="75" spans="1:13" s="12" customFormat="1" ht="24.95" customHeight="1" outlineLevel="1" x14ac:dyDescent="0.2">
      <c r="A75" s="16" t="s">
        <v>223</v>
      </c>
      <c r="B75" s="18"/>
      <c r="C75" s="57"/>
      <c r="D75" s="57"/>
      <c r="E75" s="51"/>
      <c r="F75" s="31"/>
      <c r="G75" s="23"/>
      <c r="H75" s="23"/>
      <c r="I75" s="31"/>
      <c r="J75" s="31"/>
      <c r="K75" s="23"/>
      <c r="L75" s="31"/>
      <c r="M75" s="31"/>
    </row>
    <row r="76" spans="1:13" s="9" customFormat="1" ht="24.95" customHeight="1" outlineLevel="2" x14ac:dyDescent="0.2">
      <c r="A76" s="38" t="s">
        <v>224</v>
      </c>
      <c r="B76" s="38" t="s">
        <v>225</v>
      </c>
      <c r="C76" s="55"/>
      <c r="D76" s="55">
        <f t="shared" ref="D76:D81" si="13">C76*H76</f>
        <v>0</v>
      </c>
      <c r="E76" s="49">
        <f t="shared" ref="E76:E81" si="14">C76*MAX((L76-L76*$H$3))</f>
        <v>0</v>
      </c>
      <c r="F76" s="20" t="s">
        <v>495</v>
      </c>
      <c r="G76" s="21" t="s">
        <v>499</v>
      </c>
      <c r="H76" s="54">
        <v>10000</v>
      </c>
      <c r="I76" s="44" t="s">
        <v>227</v>
      </c>
      <c r="J76" s="38" t="s">
        <v>226</v>
      </c>
      <c r="K76" s="21" t="s">
        <v>11</v>
      </c>
      <c r="L76" s="39">
        <f t="shared" ref="L76:L81" si="15">M76*H76</f>
        <v>16600</v>
      </c>
      <c r="M76" s="39">
        <v>1.66</v>
      </c>
    </row>
    <row r="77" spans="1:13" s="9" customFormat="1" ht="24.95" customHeight="1" outlineLevel="2" x14ac:dyDescent="0.2">
      <c r="A77" s="38" t="s">
        <v>228</v>
      </c>
      <c r="B77" s="38" t="s">
        <v>229</v>
      </c>
      <c r="C77" s="55"/>
      <c r="D77" s="55">
        <f t="shared" si="13"/>
        <v>0</v>
      </c>
      <c r="E77" s="49">
        <f t="shared" si="14"/>
        <v>0</v>
      </c>
      <c r="F77" s="20" t="s">
        <v>495</v>
      </c>
      <c r="G77" s="21" t="s">
        <v>499</v>
      </c>
      <c r="H77" s="54">
        <v>10000</v>
      </c>
      <c r="I77" s="44" t="s">
        <v>231</v>
      </c>
      <c r="J77" s="38" t="s">
        <v>230</v>
      </c>
      <c r="K77" s="21" t="s">
        <v>11</v>
      </c>
      <c r="L77" s="39">
        <f t="shared" si="15"/>
        <v>25600</v>
      </c>
      <c r="M77" s="39">
        <v>2.56</v>
      </c>
    </row>
    <row r="78" spans="1:13" s="9" customFormat="1" ht="24.95" customHeight="1" outlineLevel="2" x14ac:dyDescent="0.2">
      <c r="A78" s="38" t="s">
        <v>232</v>
      </c>
      <c r="B78" s="38" t="s">
        <v>233</v>
      </c>
      <c r="C78" s="55"/>
      <c r="D78" s="55">
        <f t="shared" si="13"/>
        <v>0</v>
      </c>
      <c r="E78" s="49">
        <f t="shared" si="14"/>
        <v>0</v>
      </c>
      <c r="F78" s="20" t="s">
        <v>495</v>
      </c>
      <c r="G78" s="21" t="s">
        <v>499</v>
      </c>
      <c r="H78" s="54">
        <v>10000</v>
      </c>
      <c r="I78" s="44" t="s">
        <v>235</v>
      </c>
      <c r="J78" s="38" t="s">
        <v>234</v>
      </c>
      <c r="K78" s="21" t="s">
        <v>11</v>
      </c>
      <c r="L78" s="39">
        <f t="shared" si="15"/>
        <v>50599.999999999993</v>
      </c>
      <c r="M78" s="39">
        <v>5.0599999999999996</v>
      </c>
    </row>
    <row r="79" spans="1:13" s="9" customFormat="1" ht="24.95" customHeight="1" outlineLevel="2" x14ac:dyDescent="0.2">
      <c r="A79" s="38" t="s">
        <v>236</v>
      </c>
      <c r="B79" s="38" t="s">
        <v>237</v>
      </c>
      <c r="C79" s="55"/>
      <c r="D79" s="55">
        <f t="shared" si="13"/>
        <v>0</v>
      </c>
      <c r="E79" s="49">
        <f t="shared" si="14"/>
        <v>0</v>
      </c>
      <c r="F79" s="20" t="s">
        <v>495</v>
      </c>
      <c r="G79" s="21" t="s">
        <v>499</v>
      </c>
      <c r="H79" s="54">
        <v>10000</v>
      </c>
      <c r="I79" s="44" t="s">
        <v>239</v>
      </c>
      <c r="J79" s="38" t="s">
        <v>238</v>
      </c>
      <c r="K79" s="21" t="s">
        <v>11</v>
      </c>
      <c r="L79" s="39">
        <f t="shared" si="15"/>
        <v>25000</v>
      </c>
      <c r="M79" s="39">
        <v>2.5</v>
      </c>
    </row>
    <row r="80" spans="1:13" s="9" customFormat="1" ht="24.95" customHeight="1" outlineLevel="2" x14ac:dyDescent="0.2">
      <c r="A80" s="38" t="s">
        <v>240</v>
      </c>
      <c r="B80" s="38" t="s">
        <v>241</v>
      </c>
      <c r="C80" s="55"/>
      <c r="D80" s="55">
        <f t="shared" si="13"/>
        <v>0</v>
      </c>
      <c r="E80" s="49">
        <f t="shared" si="14"/>
        <v>0</v>
      </c>
      <c r="F80" s="20" t="s">
        <v>495</v>
      </c>
      <c r="G80" s="21" t="s">
        <v>499</v>
      </c>
      <c r="H80" s="54">
        <v>10000</v>
      </c>
      <c r="I80" s="44" t="s">
        <v>243</v>
      </c>
      <c r="J80" s="38" t="s">
        <v>242</v>
      </c>
      <c r="K80" s="21" t="s">
        <v>11</v>
      </c>
      <c r="L80" s="39">
        <f t="shared" si="15"/>
        <v>59000</v>
      </c>
      <c r="M80" s="39">
        <v>5.9</v>
      </c>
    </row>
    <row r="81" spans="1:13" s="9" customFormat="1" ht="24.95" customHeight="1" outlineLevel="2" x14ac:dyDescent="0.2">
      <c r="A81" s="38" t="s">
        <v>244</v>
      </c>
      <c r="B81" s="38" t="s">
        <v>245</v>
      </c>
      <c r="C81" s="55"/>
      <c r="D81" s="55">
        <f t="shared" si="13"/>
        <v>0</v>
      </c>
      <c r="E81" s="49">
        <f t="shared" si="14"/>
        <v>0</v>
      </c>
      <c r="F81" s="20" t="s">
        <v>495</v>
      </c>
      <c r="G81" s="21" t="s">
        <v>499</v>
      </c>
      <c r="H81" s="54">
        <v>10000</v>
      </c>
      <c r="I81" s="44" t="s">
        <v>247</v>
      </c>
      <c r="J81" s="38" t="s">
        <v>246</v>
      </c>
      <c r="K81" s="21" t="s">
        <v>11</v>
      </c>
      <c r="L81" s="39">
        <f t="shared" si="15"/>
        <v>25000</v>
      </c>
      <c r="M81" s="39">
        <v>2.5</v>
      </c>
    </row>
    <row r="82" spans="1:13" s="12" customFormat="1" ht="24.95" customHeight="1" outlineLevel="1" x14ac:dyDescent="0.2">
      <c r="A82" s="16" t="s">
        <v>248</v>
      </c>
      <c r="B82" s="18"/>
      <c r="C82" s="57"/>
      <c r="D82" s="57"/>
      <c r="E82" s="51"/>
      <c r="F82" s="31"/>
      <c r="G82" s="23"/>
      <c r="H82" s="23"/>
      <c r="I82" s="31"/>
      <c r="J82" s="31"/>
      <c r="K82" s="23"/>
      <c r="L82" s="31"/>
      <c r="M82" s="31"/>
    </row>
    <row r="83" spans="1:13" s="9" customFormat="1" ht="24.95" customHeight="1" outlineLevel="2" x14ac:dyDescent="0.2">
      <c r="A83" s="38" t="s">
        <v>249</v>
      </c>
      <c r="B83" s="38" t="s">
        <v>504</v>
      </c>
      <c r="C83" s="55"/>
      <c r="D83" s="55">
        <f>C83*H83</f>
        <v>0</v>
      </c>
      <c r="E83" s="49">
        <f t="shared" ref="E83:E85" si="16">C83*MAX((L83-L83*$H$3))</f>
        <v>0</v>
      </c>
      <c r="F83" s="20" t="s">
        <v>495</v>
      </c>
      <c r="G83" s="21" t="s">
        <v>499</v>
      </c>
      <c r="H83" s="21">
        <v>50</v>
      </c>
      <c r="I83" s="44" t="s">
        <v>251</v>
      </c>
      <c r="J83" s="38" t="s">
        <v>250</v>
      </c>
      <c r="K83" s="21" t="s">
        <v>11</v>
      </c>
      <c r="L83" s="39">
        <f>M83*H83</f>
        <v>12251</v>
      </c>
      <c r="M83" s="39">
        <v>245.02</v>
      </c>
    </row>
    <row r="84" spans="1:13" s="9" customFormat="1" ht="24.95" customHeight="1" outlineLevel="2" x14ac:dyDescent="0.2">
      <c r="A84" s="38" t="s">
        <v>252</v>
      </c>
      <c r="B84" s="38" t="s">
        <v>253</v>
      </c>
      <c r="C84" s="55"/>
      <c r="D84" s="55">
        <f>C84*H84</f>
        <v>0</v>
      </c>
      <c r="E84" s="49">
        <f t="shared" si="16"/>
        <v>0</v>
      </c>
      <c r="F84" s="20" t="s">
        <v>495</v>
      </c>
      <c r="G84" s="21" t="s">
        <v>499</v>
      </c>
      <c r="H84" s="21">
        <v>180</v>
      </c>
      <c r="I84" s="44" t="s">
        <v>255</v>
      </c>
      <c r="J84" s="38" t="s">
        <v>254</v>
      </c>
      <c r="K84" s="21" t="s">
        <v>11</v>
      </c>
      <c r="L84" s="39">
        <f>M84*H84</f>
        <v>18264.599999999999</v>
      </c>
      <c r="M84" s="39">
        <v>101.47</v>
      </c>
    </row>
    <row r="85" spans="1:13" s="9" customFormat="1" ht="24.95" customHeight="1" outlineLevel="2" x14ac:dyDescent="0.2">
      <c r="A85" s="38" t="s">
        <v>256</v>
      </c>
      <c r="B85" s="38" t="s">
        <v>257</v>
      </c>
      <c r="C85" s="55"/>
      <c r="D85" s="55">
        <f>C85*H85</f>
        <v>0</v>
      </c>
      <c r="E85" s="49">
        <f t="shared" si="16"/>
        <v>0</v>
      </c>
      <c r="F85" s="20" t="s">
        <v>495</v>
      </c>
      <c r="G85" s="21" t="s">
        <v>499</v>
      </c>
      <c r="H85" s="21">
        <v>280</v>
      </c>
      <c r="I85" s="44" t="s">
        <v>255</v>
      </c>
      <c r="J85" s="38" t="s">
        <v>254</v>
      </c>
      <c r="K85" s="21" t="s">
        <v>11</v>
      </c>
      <c r="L85" s="39">
        <f>M85*H85</f>
        <v>30354.799999999999</v>
      </c>
      <c r="M85" s="39">
        <v>108.41</v>
      </c>
    </row>
    <row r="86" spans="1:13" s="12" customFormat="1" ht="24.95" customHeight="1" outlineLevel="1" x14ac:dyDescent="0.2">
      <c r="A86" s="16" t="s">
        <v>258</v>
      </c>
      <c r="B86" s="18"/>
      <c r="C86" s="57"/>
      <c r="D86" s="57"/>
      <c r="E86" s="51"/>
      <c r="F86" s="31"/>
      <c r="G86" s="23"/>
      <c r="H86" s="23"/>
      <c r="I86" s="31"/>
      <c r="J86" s="31"/>
      <c r="K86" s="23"/>
      <c r="L86" s="31"/>
      <c r="M86" s="31"/>
    </row>
    <row r="87" spans="1:13" s="9" customFormat="1" ht="24.95" customHeight="1" outlineLevel="2" x14ac:dyDescent="0.2">
      <c r="A87" s="38" t="s">
        <v>259</v>
      </c>
      <c r="B87" s="38" t="s">
        <v>260</v>
      </c>
      <c r="C87" s="55"/>
      <c r="D87" s="55">
        <f t="shared" ref="D87:D97" si="17">C87*H87</f>
        <v>0</v>
      </c>
      <c r="E87" s="49">
        <f t="shared" ref="E87:E97" si="18">C87*MAX((L87-L87*$H$3))</f>
        <v>0</v>
      </c>
      <c r="F87" s="20" t="s">
        <v>495</v>
      </c>
      <c r="G87" s="21" t="s">
        <v>505</v>
      </c>
      <c r="H87" s="21">
        <v>600</v>
      </c>
      <c r="I87" s="44" t="s">
        <v>262</v>
      </c>
      <c r="J87" s="38" t="s">
        <v>261</v>
      </c>
      <c r="K87" s="21" t="s">
        <v>11</v>
      </c>
      <c r="L87" s="39">
        <f t="shared" ref="L87:L97" si="19">M87*H87</f>
        <v>10590</v>
      </c>
      <c r="M87" s="39">
        <v>17.649999999999999</v>
      </c>
    </row>
    <row r="88" spans="1:13" s="9" customFormat="1" ht="24.95" customHeight="1" outlineLevel="2" x14ac:dyDescent="0.2">
      <c r="A88" s="38" t="s">
        <v>263</v>
      </c>
      <c r="B88" s="38" t="s">
        <v>264</v>
      </c>
      <c r="C88" s="55"/>
      <c r="D88" s="55">
        <f t="shared" si="17"/>
        <v>0</v>
      </c>
      <c r="E88" s="49">
        <f t="shared" si="18"/>
        <v>0</v>
      </c>
      <c r="F88" s="20" t="s">
        <v>495</v>
      </c>
      <c r="G88" s="21" t="s">
        <v>505</v>
      </c>
      <c r="H88" s="21">
        <v>400</v>
      </c>
      <c r="I88" s="44" t="s">
        <v>266</v>
      </c>
      <c r="J88" s="38" t="s">
        <v>265</v>
      </c>
      <c r="K88" s="21" t="s">
        <v>11</v>
      </c>
      <c r="L88" s="39">
        <f t="shared" si="19"/>
        <v>11624</v>
      </c>
      <c r="M88" s="39">
        <v>29.06</v>
      </c>
    </row>
    <row r="89" spans="1:13" s="9" customFormat="1" ht="24.95" customHeight="1" outlineLevel="2" x14ac:dyDescent="0.2">
      <c r="A89" s="38" t="s">
        <v>267</v>
      </c>
      <c r="B89" s="38" t="s">
        <v>268</v>
      </c>
      <c r="C89" s="55"/>
      <c r="D89" s="55">
        <f t="shared" si="17"/>
        <v>0</v>
      </c>
      <c r="E89" s="49">
        <f t="shared" si="18"/>
        <v>0</v>
      </c>
      <c r="F89" s="20" t="s">
        <v>495</v>
      </c>
      <c r="G89" s="21" t="s">
        <v>505</v>
      </c>
      <c r="H89" s="21">
        <v>100</v>
      </c>
      <c r="I89" s="44" t="s">
        <v>270</v>
      </c>
      <c r="J89" s="38" t="s">
        <v>269</v>
      </c>
      <c r="K89" s="21" t="s">
        <v>11</v>
      </c>
      <c r="L89" s="39">
        <f t="shared" si="19"/>
        <v>8250</v>
      </c>
      <c r="M89" s="39">
        <v>82.5</v>
      </c>
    </row>
    <row r="90" spans="1:13" s="9" customFormat="1" ht="24.95" customHeight="1" outlineLevel="2" x14ac:dyDescent="0.2">
      <c r="A90" s="38" t="s">
        <v>271</v>
      </c>
      <c r="B90" s="38" t="s">
        <v>272</v>
      </c>
      <c r="C90" s="55"/>
      <c r="D90" s="55">
        <f t="shared" si="17"/>
        <v>0</v>
      </c>
      <c r="E90" s="49">
        <f t="shared" si="18"/>
        <v>0</v>
      </c>
      <c r="F90" s="20" t="s">
        <v>495</v>
      </c>
      <c r="G90" s="21" t="s">
        <v>505</v>
      </c>
      <c r="H90" s="21">
        <v>60</v>
      </c>
      <c r="I90" s="44" t="s">
        <v>274</v>
      </c>
      <c r="J90" s="38" t="s">
        <v>273</v>
      </c>
      <c r="K90" s="21" t="s">
        <v>11</v>
      </c>
      <c r="L90" s="39">
        <f t="shared" si="19"/>
        <v>5351.4</v>
      </c>
      <c r="M90" s="39">
        <v>89.19</v>
      </c>
    </row>
    <row r="91" spans="1:13" s="9" customFormat="1" ht="24.95" customHeight="1" outlineLevel="2" x14ac:dyDescent="0.2">
      <c r="A91" s="38" t="s">
        <v>275</v>
      </c>
      <c r="B91" s="38" t="s">
        <v>276</v>
      </c>
      <c r="C91" s="55"/>
      <c r="D91" s="55">
        <f t="shared" si="17"/>
        <v>0</v>
      </c>
      <c r="E91" s="49">
        <f t="shared" si="18"/>
        <v>0</v>
      </c>
      <c r="F91" s="20" t="s">
        <v>495</v>
      </c>
      <c r="G91" s="21" t="s">
        <v>505</v>
      </c>
      <c r="H91" s="21">
        <v>40</v>
      </c>
      <c r="I91" s="44" t="s">
        <v>278</v>
      </c>
      <c r="J91" s="38" t="s">
        <v>277</v>
      </c>
      <c r="K91" s="21" t="s">
        <v>11</v>
      </c>
      <c r="L91" s="39">
        <f t="shared" si="19"/>
        <v>1364</v>
      </c>
      <c r="M91" s="39">
        <v>34.1</v>
      </c>
    </row>
    <row r="92" spans="1:13" s="9" customFormat="1" ht="24.95" customHeight="1" outlineLevel="2" x14ac:dyDescent="0.2">
      <c r="A92" s="38" t="s">
        <v>279</v>
      </c>
      <c r="B92" s="38" t="s">
        <v>280</v>
      </c>
      <c r="C92" s="55"/>
      <c r="D92" s="55">
        <f t="shared" si="17"/>
        <v>0</v>
      </c>
      <c r="E92" s="49">
        <f t="shared" si="18"/>
        <v>0</v>
      </c>
      <c r="F92" s="20" t="s">
        <v>495</v>
      </c>
      <c r="G92" s="21" t="s">
        <v>505</v>
      </c>
      <c r="H92" s="21">
        <v>300</v>
      </c>
      <c r="I92" s="44" t="s">
        <v>282</v>
      </c>
      <c r="J92" s="38" t="s">
        <v>281</v>
      </c>
      <c r="K92" s="21" t="s">
        <v>11</v>
      </c>
      <c r="L92" s="39">
        <f t="shared" si="19"/>
        <v>11202.000000000002</v>
      </c>
      <c r="M92" s="39">
        <v>37.340000000000003</v>
      </c>
    </row>
    <row r="93" spans="1:13" s="9" customFormat="1" ht="24.95" customHeight="1" outlineLevel="2" x14ac:dyDescent="0.2">
      <c r="A93" s="38" t="s">
        <v>283</v>
      </c>
      <c r="B93" s="38" t="s">
        <v>284</v>
      </c>
      <c r="C93" s="55"/>
      <c r="D93" s="55">
        <f t="shared" si="17"/>
        <v>0</v>
      </c>
      <c r="E93" s="49">
        <f t="shared" si="18"/>
        <v>0</v>
      </c>
      <c r="F93" s="20" t="s">
        <v>495</v>
      </c>
      <c r="G93" s="21" t="s">
        <v>505</v>
      </c>
      <c r="H93" s="21">
        <v>200</v>
      </c>
      <c r="I93" s="44" t="s">
        <v>286</v>
      </c>
      <c r="J93" s="38" t="s">
        <v>285</v>
      </c>
      <c r="K93" s="21" t="s">
        <v>11</v>
      </c>
      <c r="L93" s="39">
        <f t="shared" si="19"/>
        <v>10864</v>
      </c>
      <c r="M93" s="39">
        <v>54.32</v>
      </c>
    </row>
    <row r="94" spans="1:13" s="9" customFormat="1" ht="24.95" customHeight="1" outlineLevel="2" x14ac:dyDescent="0.2">
      <c r="A94" s="38" t="s">
        <v>287</v>
      </c>
      <c r="B94" s="38" t="s">
        <v>288</v>
      </c>
      <c r="C94" s="55"/>
      <c r="D94" s="55">
        <f t="shared" si="17"/>
        <v>0</v>
      </c>
      <c r="E94" s="49">
        <f t="shared" si="18"/>
        <v>0</v>
      </c>
      <c r="F94" s="20" t="s">
        <v>495</v>
      </c>
      <c r="G94" s="21" t="s">
        <v>505</v>
      </c>
      <c r="H94" s="21">
        <v>500</v>
      </c>
      <c r="I94" s="44" t="s">
        <v>290</v>
      </c>
      <c r="J94" s="38" t="s">
        <v>289</v>
      </c>
      <c r="K94" s="21" t="s">
        <v>11</v>
      </c>
      <c r="L94" s="39">
        <f t="shared" si="19"/>
        <v>21420</v>
      </c>
      <c r="M94" s="39">
        <v>42.84</v>
      </c>
    </row>
    <row r="95" spans="1:13" s="9" customFormat="1" ht="24.95" customHeight="1" outlineLevel="2" x14ac:dyDescent="0.2">
      <c r="A95" s="38" t="s">
        <v>291</v>
      </c>
      <c r="B95" s="38" t="s">
        <v>292</v>
      </c>
      <c r="C95" s="55"/>
      <c r="D95" s="55">
        <f t="shared" si="17"/>
        <v>0</v>
      </c>
      <c r="E95" s="49">
        <f t="shared" si="18"/>
        <v>0</v>
      </c>
      <c r="F95" s="20" t="s">
        <v>495</v>
      </c>
      <c r="G95" s="21" t="s">
        <v>505</v>
      </c>
      <c r="H95" s="21">
        <v>30</v>
      </c>
      <c r="I95" s="44" t="s">
        <v>294</v>
      </c>
      <c r="J95" s="38" t="s">
        <v>293</v>
      </c>
      <c r="K95" s="21" t="s">
        <v>11</v>
      </c>
      <c r="L95" s="39">
        <f t="shared" si="19"/>
        <v>5001.6000000000004</v>
      </c>
      <c r="M95" s="39">
        <v>166.72</v>
      </c>
    </row>
    <row r="96" spans="1:13" s="9" customFormat="1" ht="24.95" customHeight="1" outlineLevel="2" x14ac:dyDescent="0.2">
      <c r="A96" s="38" t="s">
        <v>295</v>
      </c>
      <c r="B96" s="38" t="s">
        <v>296</v>
      </c>
      <c r="C96" s="55"/>
      <c r="D96" s="55">
        <f t="shared" si="17"/>
        <v>0</v>
      </c>
      <c r="E96" s="49">
        <f t="shared" si="18"/>
        <v>0</v>
      </c>
      <c r="F96" s="20" t="s">
        <v>495</v>
      </c>
      <c r="G96" s="21" t="s">
        <v>505</v>
      </c>
      <c r="H96" s="21">
        <v>30</v>
      </c>
      <c r="I96" s="44" t="s">
        <v>298</v>
      </c>
      <c r="J96" s="38" t="s">
        <v>297</v>
      </c>
      <c r="K96" s="21" t="s">
        <v>11</v>
      </c>
      <c r="L96" s="39">
        <f t="shared" si="19"/>
        <v>6477.9000000000005</v>
      </c>
      <c r="M96" s="39">
        <v>215.93</v>
      </c>
    </row>
    <row r="97" spans="1:13" s="9" customFormat="1" ht="24.95" customHeight="1" outlineLevel="2" x14ac:dyDescent="0.2">
      <c r="A97" s="38" t="s">
        <v>299</v>
      </c>
      <c r="B97" s="38" t="s">
        <v>300</v>
      </c>
      <c r="C97" s="55"/>
      <c r="D97" s="55">
        <f t="shared" si="17"/>
        <v>0</v>
      </c>
      <c r="E97" s="49">
        <f t="shared" si="18"/>
        <v>0</v>
      </c>
      <c r="F97" s="20" t="s">
        <v>495</v>
      </c>
      <c r="G97" s="21" t="s">
        <v>505</v>
      </c>
      <c r="H97" s="21">
        <v>30</v>
      </c>
      <c r="I97" s="44" t="s">
        <v>302</v>
      </c>
      <c r="J97" s="38" t="s">
        <v>301</v>
      </c>
      <c r="K97" s="21" t="s">
        <v>11</v>
      </c>
      <c r="L97" s="39">
        <f t="shared" si="19"/>
        <v>8101.8</v>
      </c>
      <c r="M97" s="39">
        <v>270.06</v>
      </c>
    </row>
    <row r="98" spans="1:13" s="12" customFormat="1" ht="24.95" customHeight="1" outlineLevel="1" x14ac:dyDescent="0.2">
      <c r="A98" s="16" t="s">
        <v>303</v>
      </c>
      <c r="B98" s="18"/>
      <c r="C98" s="57"/>
      <c r="D98" s="57"/>
      <c r="E98" s="51"/>
      <c r="F98" s="31"/>
      <c r="G98" s="23"/>
      <c r="H98" s="23"/>
      <c r="I98" s="31"/>
      <c r="J98" s="31"/>
      <c r="K98" s="23"/>
      <c r="L98" s="31"/>
      <c r="M98" s="31"/>
    </row>
    <row r="99" spans="1:13" s="9" customFormat="1" ht="24.95" customHeight="1" outlineLevel="2" x14ac:dyDescent="0.2">
      <c r="A99" s="38" t="s">
        <v>304</v>
      </c>
      <c r="B99" s="38" t="s">
        <v>305</v>
      </c>
      <c r="C99" s="55"/>
      <c r="D99" s="55">
        <f t="shared" ref="D99:D107" si="20">C99*H99</f>
        <v>0</v>
      </c>
      <c r="E99" s="49">
        <f t="shared" ref="E99:E107" si="21">C99*MAX((L99-L99*$H$3))</f>
        <v>0</v>
      </c>
      <c r="F99" s="20" t="s">
        <v>495</v>
      </c>
      <c r="G99" s="21" t="s">
        <v>505</v>
      </c>
      <c r="H99" s="21">
        <v>40</v>
      </c>
      <c r="I99" s="44" t="s">
        <v>307</v>
      </c>
      <c r="J99" s="38" t="s">
        <v>306</v>
      </c>
      <c r="K99" s="21" t="s">
        <v>11</v>
      </c>
      <c r="L99" s="39">
        <f t="shared" ref="L99:L107" si="22">M99*H99</f>
        <v>35182</v>
      </c>
      <c r="M99" s="39">
        <v>879.55</v>
      </c>
    </row>
    <row r="100" spans="1:13" s="9" customFormat="1" ht="24.95" customHeight="1" outlineLevel="2" x14ac:dyDescent="0.2">
      <c r="A100" s="38" t="s">
        <v>308</v>
      </c>
      <c r="B100" s="38" t="s">
        <v>309</v>
      </c>
      <c r="C100" s="55"/>
      <c r="D100" s="55">
        <f t="shared" si="20"/>
        <v>0</v>
      </c>
      <c r="E100" s="49">
        <f t="shared" si="21"/>
        <v>0</v>
      </c>
      <c r="F100" s="20" t="s">
        <v>495</v>
      </c>
      <c r="G100" s="21" t="s">
        <v>505</v>
      </c>
      <c r="H100" s="21">
        <v>20</v>
      </c>
      <c r="I100" s="44" t="s">
        <v>311</v>
      </c>
      <c r="J100" s="38" t="s">
        <v>310</v>
      </c>
      <c r="K100" s="21" t="s">
        <v>11</v>
      </c>
      <c r="L100" s="39">
        <f t="shared" si="22"/>
        <v>23527.600000000002</v>
      </c>
      <c r="M100" s="40">
        <v>1176.3800000000001</v>
      </c>
    </row>
    <row r="101" spans="1:13" s="9" customFormat="1" ht="24.95" customHeight="1" outlineLevel="2" x14ac:dyDescent="0.2">
      <c r="A101" s="38" t="s">
        <v>312</v>
      </c>
      <c r="B101" s="38" t="s">
        <v>313</v>
      </c>
      <c r="C101" s="55"/>
      <c r="D101" s="55">
        <f t="shared" si="20"/>
        <v>0</v>
      </c>
      <c r="E101" s="49">
        <f t="shared" si="21"/>
        <v>0</v>
      </c>
      <c r="F101" s="20" t="s">
        <v>495</v>
      </c>
      <c r="G101" s="21" t="s">
        <v>505</v>
      </c>
      <c r="H101" s="21">
        <v>40</v>
      </c>
      <c r="I101" s="44" t="s">
        <v>315</v>
      </c>
      <c r="J101" s="38" t="s">
        <v>314</v>
      </c>
      <c r="K101" s="21" t="s">
        <v>11</v>
      </c>
      <c r="L101" s="39">
        <f t="shared" si="22"/>
        <v>26283.600000000002</v>
      </c>
      <c r="M101" s="39">
        <v>657.09</v>
      </c>
    </row>
    <row r="102" spans="1:13" s="9" customFormat="1" ht="24.95" customHeight="1" outlineLevel="2" x14ac:dyDescent="0.2">
      <c r="A102" s="38" t="s">
        <v>316</v>
      </c>
      <c r="B102" s="38" t="s">
        <v>317</v>
      </c>
      <c r="C102" s="55"/>
      <c r="D102" s="55">
        <f t="shared" si="20"/>
        <v>0</v>
      </c>
      <c r="E102" s="49">
        <f t="shared" si="21"/>
        <v>0</v>
      </c>
      <c r="F102" s="20" t="s">
        <v>495</v>
      </c>
      <c r="G102" s="21" t="s">
        <v>505</v>
      </c>
      <c r="H102" s="21">
        <v>20</v>
      </c>
      <c r="I102" s="44" t="s">
        <v>319</v>
      </c>
      <c r="J102" s="38" t="s">
        <v>318</v>
      </c>
      <c r="K102" s="21" t="s">
        <v>134</v>
      </c>
      <c r="L102" s="39">
        <f t="shared" si="22"/>
        <v>41967.399999999994</v>
      </c>
      <c r="M102" s="40">
        <v>2098.37</v>
      </c>
    </row>
    <row r="103" spans="1:13" s="9" customFormat="1" ht="24.95" customHeight="1" outlineLevel="2" x14ac:dyDescent="0.2">
      <c r="A103" s="38" t="s">
        <v>320</v>
      </c>
      <c r="B103" s="38" t="s">
        <v>321</v>
      </c>
      <c r="C103" s="55"/>
      <c r="D103" s="55">
        <f t="shared" si="20"/>
        <v>0</v>
      </c>
      <c r="E103" s="49">
        <f t="shared" si="21"/>
        <v>0</v>
      </c>
      <c r="F103" s="20" t="s">
        <v>495</v>
      </c>
      <c r="G103" s="21" t="s">
        <v>505</v>
      </c>
      <c r="H103" s="21">
        <v>25</v>
      </c>
      <c r="I103" s="44" t="s">
        <v>322</v>
      </c>
      <c r="J103" s="38" t="s">
        <v>306</v>
      </c>
      <c r="K103" s="21" t="s">
        <v>11</v>
      </c>
      <c r="L103" s="39">
        <f t="shared" si="22"/>
        <v>24920.5</v>
      </c>
      <c r="M103" s="39">
        <v>996.82</v>
      </c>
    </row>
    <row r="104" spans="1:13" s="9" customFormat="1" ht="24.95" customHeight="1" outlineLevel="2" x14ac:dyDescent="0.2">
      <c r="A104" s="38" t="s">
        <v>323</v>
      </c>
      <c r="B104" s="38" t="s">
        <v>324</v>
      </c>
      <c r="C104" s="55"/>
      <c r="D104" s="55">
        <f t="shared" si="20"/>
        <v>0</v>
      </c>
      <c r="E104" s="49">
        <f t="shared" si="21"/>
        <v>0</v>
      </c>
      <c r="F104" s="20" t="s">
        <v>495</v>
      </c>
      <c r="G104" s="21" t="s">
        <v>505</v>
      </c>
      <c r="H104" s="21">
        <v>20</v>
      </c>
      <c r="I104" s="44" t="s">
        <v>326</v>
      </c>
      <c r="J104" s="38" t="s">
        <v>325</v>
      </c>
      <c r="K104" s="21" t="s">
        <v>11</v>
      </c>
      <c r="L104" s="39">
        <f t="shared" si="22"/>
        <v>39678</v>
      </c>
      <c r="M104" s="40">
        <v>1983.9</v>
      </c>
    </row>
    <row r="105" spans="1:13" s="9" customFormat="1" ht="24.95" customHeight="1" outlineLevel="2" x14ac:dyDescent="0.2">
      <c r="A105" s="38" t="s">
        <v>327</v>
      </c>
      <c r="B105" s="38" t="s">
        <v>328</v>
      </c>
      <c r="C105" s="55"/>
      <c r="D105" s="55">
        <f t="shared" si="20"/>
        <v>0</v>
      </c>
      <c r="E105" s="49">
        <f t="shared" si="21"/>
        <v>0</v>
      </c>
      <c r="F105" s="20" t="s">
        <v>495</v>
      </c>
      <c r="G105" s="21" t="s">
        <v>505</v>
      </c>
      <c r="H105" s="21">
        <v>12</v>
      </c>
      <c r="I105" s="44" t="s">
        <v>330</v>
      </c>
      <c r="J105" s="38" t="s">
        <v>329</v>
      </c>
      <c r="K105" s="21" t="s">
        <v>11</v>
      </c>
      <c r="L105" s="39">
        <f t="shared" si="22"/>
        <v>33616.92</v>
      </c>
      <c r="M105" s="40">
        <v>2801.41</v>
      </c>
    </row>
    <row r="106" spans="1:13" s="9" customFormat="1" ht="24.95" customHeight="1" outlineLevel="2" x14ac:dyDescent="0.2">
      <c r="A106" s="38" t="s">
        <v>331</v>
      </c>
      <c r="B106" s="38" t="s">
        <v>332</v>
      </c>
      <c r="C106" s="55"/>
      <c r="D106" s="55">
        <f t="shared" si="20"/>
        <v>0</v>
      </c>
      <c r="E106" s="49">
        <f t="shared" si="21"/>
        <v>0</v>
      </c>
      <c r="F106" s="20" t="s">
        <v>495</v>
      </c>
      <c r="G106" s="21" t="s">
        <v>505</v>
      </c>
      <c r="H106" s="21">
        <v>10</v>
      </c>
      <c r="I106" s="44" t="s">
        <v>334</v>
      </c>
      <c r="J106" s="38" t="s">
        <v>333</v>
      </c>
      <c r="K106" s="21" t="s">
        <v>11</v>
      </c>
      <c r="L106" s="39">
        <f t="shared" si="22"/>
        <v>25502.199999999997</v>
      </c>
      <c r="M106" s="40">
        <v>2550.2199999999998</v>
      </c>
    </row>
    <row r="107" spans="1:13" s="9" customFormat="1" ht="24.95" customHeight="1" outlineLevel="2" x14ac:dyDescent="0.2">
      <c r="A107" s="38" t="s">
        <v>335</v>
      </c>
      <c r="B107" s="38" t="s">
        <v>336</v>
      </c>
      <c r="C107" s="55"/>
      <c r="D107" s="55">
        <f t="shared" si="20"/>
        <v>0</v>
      </c>
      <c r="E107" s="49">
        <f t="shared" si="21"/>
        <v>0</v>
      </c>
      <c r="F107" s="20" t="s">
        <v>495</v>
      </c>
      <c r="G107" s="21" t="s">
        <v>505</v>
      </c>
      <c r="H107" s="21">
        <v>20</v>
      </c>
      <c r="I107" s="44" t="s">
        <v>338</v>
      </c>
      <c r="J107" s="38" t="s">
        <v>337</v>
      </c>
      <c r="K107" s="21" t="s">
        <v>11</v>
      </c>
      <c r="L107" s="39">
        <f t="shared" si="22"/>
        <v>48365.200000000004</v>
      </c>
      <c r="M107" s="40">
        <v>2418.2600000000002</v>
      </c>
    </row>
    <row r="108" spans="1:13" s="12" customFormat="1" ht="24.95" customHeight="1" outlineLevel="1" x14ac:dyDescent="0.2">
      <c r="A108" s="16" t="s">
        <v>339</v>
      </c>
      <c r="B108" s="18"/>
      <c r="C108" s="57"/>
      <c r="D108" s="57"/>
      <c r="E108" s="51"/>
      <c r="F108" s="31"/>
      <c r="G108" s="23"/>
      <c r="H108" s="23"/>
      <c r="I108" s="31"/>
      <c r="J108" s="31"/>
      <c r="K108" s="23"/>
      <c r="L108" s="31"/>
      <c r="M108" s="31"/>
    </row>
    <row r="109" spans="1:13" s="9" customFormat="1" ht="24.95" customHeight="1" outlineLevel="2" x14ac:dyDescent="0.2">
      <c r="A109" s="38" t="s">
        <v>340</v>
      </c>
      <c r="B109" s="38" t="s">
        <v>341</v>
      </c>
      <c r="C109" s="55"/>
      <c r="D109" s="55">
        <f>C109*H109</f>
        <v>0</v>
      </c>
      <c r="E109" s="49">
        <f t="shared" ref="E109:E110" si="23">C109*MAX((L109-L109*$H$3))</f>
        <v>0</v>
      </c>
      <c r="F109" s="20" t="s">
        <v>495</v>
      </c>
      <c r="G109" s="21" t="s">
        <v>505</v>
      </c>
      <c r="H109" s="21">
        <v>250</v>
      </c>
      <c r="I109" s="44" t="s">
        <v>343</v>
      </c>
      <c r="J109" s="38" t="s">
        <v>342</v>
      </c>
      <c r="K109" s="21" t="s">
        <v>11</v>
      </c>
      <c r="L109" s="39">
        <f>M109*H109</f>
        <v>14012.5</v>
      </c>
      <c r="M109" s="39">
        <v>56.05</v>
      </c>
    </row>
    <row r="110" spans="1:13" s="9" customFormat="1" ht="24.95" customHeight="1" outlineLevel="2" x14ac:dyDescent="0.2">
      <c r="A110" s="38" t="s">
        <v>344</v>
      </c>
      <c r="B110" s="38" t="s">
        <v>345</v>
      </c>
      <c r="C110" s="55"/>
      <c r="D110" s="55">
        <f>C110*H110</f>
        <v>0</v>
      </c>
      <c r="E110" s="49">
        <f t="shared" si="23"/>
        <v>0</v>
      </c>
      <c r="F110" s="20" t="s">
        <v>495</v>
      </c>
      <c r="G110" s="21" t="s">
        <v>505</v>
      </c>
      <c r="H110" s="21">
        <v>400</v>
      </c>
      <c r="I110" s="44" t="s">
        <v>347</v>
      </c>
      <c r="J110" s="38" t="s">
        <v>346</v>
      </c>
      <c r="K110" s="21" t="s">
        <v>11</v>
      </c>
      <c r="L110" s="39">
        <f>M110*H110</f>
        <v>37116</v>
      </c>
      <c r="M110" s="39">
        <v>92.79</v>
      </c>
    </row>
    <row r="111" spans="1:13" s="12" customFormat="1" ht="24.95" customHeight="1" outlineLevel="1" x14ac:dyDescent="0.2">
      <c r="A111" s="16" t="s">
        <v>348</v>
      </c>
      <c r="B111" s="18"/>
      <c r="C111" s="57"/>
      <c r="D111" s="57"/>
      <c r="E111" s="51"/>
      <c r="F111" s="31"/>
      <c r="G111" s="23"/>
      <c r="H111" s="23"/>
      <c r="I111" s="31"/>
      <c r="J111" s="31"/>
      <c r="K111" s="23"/>
      <c r="L111" s="31"/>
      <c r="M111" s="31"/>
    </row>
    <row r="112" spans="1:13" s="9" customFormat="1" ht="24.95" customHeight="1" outlineLevel="2" x14ac:dyDescent="0.2">
      <c r="A112" s="38" t="s">
        <v>349</v>
      </c>
      <c r="B112" s="38" t="s">
        <v>350</v>
      </c>
      <c r="C112" s="55"/>
      <c r="D112" s="55">
        <f>C112*H112</f>
        <v>0</v>
      </c>
      <c r="E112" s="49">
        <f t="shared" ref="E112:E116" si="24">C112*MAX((L112-L112*$H$3))</f>
        <v>0</v>
      </c>
      <c r="F112" s="20" t="s">
        <v>495</v>
      </c>
      <c r="G112" s="21" t="s">
        <v>505</v>
      </c>
      <c r="H112" s="21">
        <v>400</v>
      </c>
      <c r="I112" s="44" t="s">
        <v>352</v>
      </c>
      <c r="J112" s="38" t="s">
        <v>351</v>
      </c>
      <c r="K112" s="21" t="s">
        <v>11</v>
      </c>
      <c r="L112" s="39">
        <f>M112*H112</f>
        <v>55584</v>
      </c>
      <c r="M112" s="39">
        <v>138.96</v>
      </c>
    </row>
    <row r="113" spans="1:13" s="9" customFormat="1" ht="24.95" customHeight="1" outlineLevel="2" x14ac:dyDescent="0.2">
      <c r="A113" s="38" t="s">
        <v>353</v>
      </c>
      <c r="B113" s="38" t="s">
        <v>354</v>
      </c>
      <c r="C113" s="55"/>
      <c r="D113" s="55">
        <f>C113*H113</f>
        <v>0</v>
      </c>
      <c r="E113" s="49">
        <f t="shared" si="24"/>
        <v>0</v>
      </c>
      <c r="F113" s="20" t="s">
        <v>495</v>
      </c>
      <c r="G113" s="21" t="s">
        <v>505</v>
      </c>
      <c r="H113" s="21">
        <v>2000</v>
      </c>
      <c r="I113" s="44" t="s">
        <v>356</v>
      </c>
      <c r="J113" s="38" t="s">
        <v>355</v>
      </c>
      <c r="K113" s="21" t="s">
        <v>11</v>
      </c>
      <c r="L113" s="39">
        <f>M113*H113</f>
        <v>178140</v>
      </c>
      <c r="M113" s="39">
        <v>89.07</v>
      </c>
    </row>
    <row r="114" spans="1:13" s="9" customFormat="1" ht="24.95" customHeight="1" outlineLevel="2" x14ac:dyDescent="0.2">
      <c r="A114" s="38" t="s">
        <v>357</v>
      </c>
      <c r="B114" s="38" t="s">
        <v>358</v>
      </c>
      <c r="C114" s="55"/>
      <c r="D114" s="55">
        <f>C114*H114</f>
        <v>0</v>
      </c>
      <c r="E114" s="49">
        <f t="shared" si="24"/>
        <v>0</v>
      </c>
      <c r="F114" s="20" t="s">
        <v>495</v>
      </c>
      <c r="G114" s="21" t="s">
        <v>505</v>
      </c>
      <c r="H114" s="21">
        <v>400</v>
      </c>
      <c r="I114" s="44" t="s">
        <v>360</v>
      </c>
      <c r="J114" s="38" t="s">
        <v>359</v>
      </c>
      <c r="K114" s="21" t="s">
        <v>11</v>
      </c>
      <c r="L114" s="39">
        <f>M114*H114</f>
        <v>33752</v>
      </c>
      <c r="M114" s="39">
        <v>84.38</v>
      </c>
    </row>
    <row r="115" spans="1:13" s="9" customFormat="1" ht="24.95" customHeight="1" outlineLevel="2" x14ac:dyDescent="0.2">
      <c r="A115" s="38" t="s">
        <v>361</v>
      </c>
      <c r="B115" s="38" t="s">
        <v>362</v>
      </c>
      <c r="C115" s="55"/>
      <c r="D115" s="55">
        <f>C115*H115</f>
        <v>0</v>
      </c>
      <c r="E115" s="49">
        <f t="shared" si="24"/>
        <v>0</v>
      </c>
      <c r="F115" s="20" t="s">
        <v>495</v>
      </c>
      <c r="G115" s="21" t="s">
        <v>505</v>
      </c>
      <c r="H115" s="21">
        <v>250</v>
      </c>
      <c r="I115" s="44" t="s">
        <v>364</v>
      </c>
      <c r="J115" s="38" t="s">
        <v>363</v>
      </c>
      <c r="K115" s="21" t="s">
        <v>11</v>
      </c>
      <c r="L115" s="39">
        <f>M115*H115</f>
        <v>28260</v>
      </c>
      <c r="M115" s="39">
        <v>113.04</v>
      </c>
    </row>
    <row r="116" spans="1:13" s="72" customFormat="1" ht="24.95" customHeight="1" outlineLevel="2" x14ac:dyDescent="0.2">
      <c r="A116" s="65" t="s">
        <v>365</v>
      </c>
      <c r="B116" s="65" t="s">
        <v>512</v>
      </c>
      <c r="C116" s="66"/>
      <c r="D116" s="66">
        <f>C116*H116</f>
        <v>0</v>
      </c>
      <c r="E116" s="67">
        <f t="shared" si="24"/>
        <v>0</v>
      </c>
      <c r="F116" s="68" t="s">
        <v>495</v>
      </c>
      <c r="G116" s="69" t="s">
        <v>505</v>
      </c>
      <c r="H116" s="69">
        <v>3000</v>
      </c>
      <c r="I116" s="70" t="s">
        <v>366</v>
      </c>
      <c r="J116" s="65" t="s">
        <v>355</v>
      </c>
      <c r="K116" s="69" t="s">
        <v>11</v>
      </c>
      <c r="L116" s="71">
        <f>M116*H116</f>
        <v>15780</v>
      </c>
      <c r="M116" s="71">
        <v>5.26</v>
      </c>
    </row>
    <row r="117" spans="1:13" s="14" customFormat="1" ht="24.95" customHeight="1" x14ac:dyDescent="0.2">
      <c r="A117" s="13" t="s">
        <v>367</v>
      </c>
      <c r="B117" s="17"/>
      <c r="C117" s="58"/>
      <c r="D117" s="58"/>
      <c r="E117" s="52"/>
      <c r="F117" s="29"/>
      <c r="G117" s="24"/>
      <c r="H117" s="24"/>
      <c r="I117" s="29"/>
      <c r="J117" s="29"/>
      <c r="K117" s="24"/>
      <c r="L117" s="29"/>
      <c r="M117" s="29"/>
    </row>
    <row r="118" spans="1:13" s="12" customFormat="1" ht="24.95" customHeight="1" outlineLevel="1" x14ac:dyDescent="0.2">
      <c r="A118" s="16" t="s">
        <v>368</v>
      </c>
      <c r="B118" s="18"/>
      <c r="C118" s="57"/>
      <c r="D118" s="57"/>
      <c r="E118" s="51"/>
      <c r="F118" s="31"/>
      <c r="G118" s="23"/>
      <c r="H118" s="23"/>
      <c r="I118" s="31"/>
      <c r="J118" s="31"/>
      <c r="K118" s="23"/>
      <c r="L118" s="31"/>
      <c r="M118" s="31"/>
    </row>
    <row r="119" spans="1:13" s="9" customFormat="1" ht="24.95" customHeight="1" outlineLevel="2" x14ac:dyDescent="0.2">
      <c r="A119" s="38" t="s">
        <v>369</v>
      </c>
      <c r="B119" s="38" t="s">
        <v>370</v>
      </c>
      <c r="C119" s="55"/>
      <c r="D119" s="55">
        <f>C119*H119</f>
        <v>0</v>
      </c>
      <c r="E119" s="49">
        <f>C119*MAX((L119-L119*$H$3))</f>
        <v>0</v>
      </c>
      <c r="F119" s="20" t="s">
        <v>495</v>
      </c>
      <c r="G119" s="21" t="s">
        <v>505</v>
      </c>
      <c r="H119" s="21">
        <v>1</v>
      </c>
      <c r="I119" s="44" t="s">
        <v>372</v>
      </c>
      <c r="J119" s="38" t="s">
        <v>371</v>
      </c>
      <c r="K119" s="21" t="s">
        <v>11</v>
      </c>
      <c r="L119" s="39">
        <f>M119*H119</f>
        <v>163.96</v>
      </c>
      <c r="M119" s="39">
        <v>163.96</v>
      </c>
    </row>
    <row r="120" spans="1:13" s="12" customFormat="1" ht="24.95" customHeight="1" outlineLevel="1" x14ac:dyDescent="0.2">
      <c r="A120" s="16" t="s">
        <v>373</v>
      </c>
      <c r="B120" s="18"/>
      <c r="C120" s="57"/>
      <c r="D120" s="57"/>
      <c r="E120" s="51"/>
      <c r="F120" s="31"/>
      <c r="G120" s="23"/>
      <c r="H120" s="23"/>
      <c r="I120" s="31"/>
      <c r="J120" s="31"/>
      <c r="K120" s="23"/>
      <c r="L120" s="31"/>
      <c r="M120" s="31"/>
    </row>
    <row r="121" spans="1:13" s="9" customFormat="1" ht="24.95" customHeight="1" outlineLevel="2" x14ac:dyDescent="0.2">
      <c r="A121" s="38" t="s">
        <v>374</v>
      </c>
      <c r="B121" s="38" t="s">
        <v>513</v>
      </c>
      <c r="C121" s="55"/>
      <c r="D121" s="55">
        <f>C121*H121</f>
        <v>0</v>
      </c>
      <c r="E121" s="49">
        <f t="shared" ref="E121:E122" si="25">C121*MAX((L121-L121*$H$3))</f>
        <v>0</v>
      </c>
      <c r="F121" s="20" t="s">
        <v>495</v>
      </c>
      <c r="G121" s="21" t="s">
        <v>505</v>
      </c>
      <c r="H121" s="21">
        <v>50</v>
      </c>
      <c r="I121" s="44" t="s">
        <v>376</v>
      </c>
      <c r="J121" s="38" t="s">
        <v>375</v>
      </c>
      <c r="K121" s="21" t="s">
        <v>11</v>
      </c>
      <c r="L121" s="39">
        <f>M121*H121</f>
        <v>10670</v>
      </c>
      <c r="M121" s="39">
        <v>213.4</v>
      </c>
    </row>
    <row r="122" spans="1:13" s="72" customFormat="1" ht="24.95" customHeight="1" outlineLevel="2" x14ac:dyDescent="0.2">
      <c r="A122" s="65" t="s">
        <v>377</v>
      </c>
      <c r="B122" s="65" t="s">
        <v>378</v>
      </c>
      <c r="C122" s="66"/>
      <c r="D122" s="66">
        <f>C122*H122</f>
        <v>0</v>
      </c>
      <c r="E122" s="67">
        <f t="shared" si="25"/>
        <v>0</v>
      </c>
      <c r="F122" s="68" t="s">
        <v>495</v>
      </c>
      <c r="G122" s="69" t="s">
        <v>505</v>
      </c>
      <c r="H122" s="69">
        <v>50</v>
      </c>
      <c r="I122" s="70" t="s">
        <v>380</v>
      </c>
      <c r="J122" s="65" t="s">
        <v>379</v>
      </c>
      <c r="K122" s="69" t="s">
        <v>11</v>
      </c>
      <c r="L122" s="71">
        <f>M122*H122</f>
        <v>33112</v>
      </c>
      <c r="M122" s="71">
        <v>662.24</v>
      </c>
    </row>
    <row r="123" spans="1:13" s="14" customFormat="1" ht="24.95" customHeight="1" x14ac:dyDescent="0.2">
      <c r="A123" s="13" t="s">
        <v>381</v>
      </c>
      <c r="B123" s="17"/>
      <c r="C123" s="58"/>
      <c r="D123" s="58"/>
      <c r="E123" s="52"/>
      <c r="F123" s="29"/>
      <c r="G123" s="24"/>
      <c r="H123" s="24"/>
      <c r="I123" s="29"/>
      <c r="J123" s="29"/>
      <c r="K123" s="24"/>
      <c r="L123" s="29"/>
      <c r="M123" s="29"/>
    </row>
    <row r="124" spans="1:13" s="12" customFormat="1" ht="24.95" customHeight="1" outlineLevel="1" x14ac:dyDescent="0.2">
      <c r="A124" s="16" t="s">
        <v>382</v>
      </c>
      <c r="B124" s="18"/>
      <c r="C124" s="57"/>
      <c r="D124" s="57"/>
      <c r="E124" s="51"/>
      <c r="F124" s="31"/>
      <c r="G124" s="23"/>
      <c r="H124" s="23"/>
      <c r="I124" s="31"/>
      <c r="J124" s="31"/>
      <c r="K124" s="23"/>
      <c r="L124" s="31"/>
      <c r="M124" s="31"/>
    </row>
    <row r="125" spans="1:13" s="9" customFormat="1" ht="24.95" customHeight="1" outlineLevel="2" x14ac:dyDescent="0.2">
      <c r="A125" s="38" t="s">
        <v>383</v>
      </c>
      <c r="B125" s="38" t="s">
        <v>384</v>
      </c>
      <c r="C125" s="55"/>
      <c r="D125" s="55">
        <f t="shared" ref="D125:D130" si="26">C125*H125</f>
        <v>0</v>
      </c>
      <c r="E125" s="49">
        <f t="shared" ref="E125:E130" si="27">C125*MAX((L125-L125*$H$3))</f>
        <v>0</v>
      </c>
      <c r="F125" s="20" t="s">
        <v>495</v>
      </c>
      <c r="G125" s="21" t="s">
        <v>505</v>
      </c>
      <c r="H125" s="21">
        <v>5000</v>
      </c>
      <c r="I125" s="44" t="s">
        <v>385</v>
      </c>
      <c r="J125" s="38"/>
      <c r="K125" s="21" t="s">
        <v>11</v>
      </c>
      <c r="L125" s="39">
        <f t="shared" ref="L125:L130" si="28">M125*H125</f>
        <v>21900</v>
      </c>
      <c r="M125" s="39">
        <v>4.38</v>
      </c>
    </row>
    <row r="126" spans="1:13" s="9" customFormat="1" ht="24.95" customHeight="1" outlineLevel="2" x14ac:dyDescent="0.2">
      <c r="A126" s="38" t="s">
        <v>386</v>
      </c>
      <c r="B126" s="38" t="s">
        <v>387</v>
      </c>
      <c r="C126" s="55"/>
      <c r="D126" s="55">
        <f t="shared" si="26"/>
        <v>0</v>
      </c>
      <c r="E126" s="49">
        <f t="shared" si="27"/>
        <v>0</v>
      </c>
      <c r="F126" s="20" t="s">
        <v>495</v>
      </c>
      <c r="G126" s="21" t="s">
        <v>505</v>
      </c>
      <c r="H126" s="21">
        <v>5000</v>
      </c>
      <c r="I126" s="44" t="s">
        <v>388</v>
      </c>
      <c r="J126" s="38"/>
      <c r="K126" s="21" t="s">
        <v>11</v>
      </c>
      <c r="L126" s="39">
        <f t="shared" si="28"/>
        <v>41800</v>
      </c>
      <c r="M126" s="39">
        <v>8.36</v>
      </c>
    </row>
    <row r="127" spans="1:13" s="9" customFormat="1" ht="24.95" customHeight="1" outlineLevel="2" x14ac:dyDescent="0.2">
      <c r="A127" s="38" t="s">
        <v>389</v>
      </c>
      <c r="B127" s="38" t="s">
        <v>390</v>
      </c>
      <c r="C127" s="55"/>
      <c r="D127" s="55">
        <f t="shared" si="26"/>
        <v>0</v>
      </c>
      <c r="E127" s="49">
        <f t="shared" si="27"/>
        <v>0</v>
      </c>
      <c r="F127" s="20" t="s">
        <v>495</v>
      </c>
      <c r="G127" s="21" t="s">
        <v>505</v>
      </c>
      <c r="H127" s="21">
        <v>5000</v>
      </c>
      <c r="I127" s="44" t="s">
        <v>391</v>
      </c>
      <c r="J127" s="38"/>
      <c r="K127" s="21" t="s">
        <v>11</v>
      </c>
      <c r="L127" s="39">
        <f t="shared" si="28"/>
        <v>14900</v>
      </c>
      <c r="M127" s="39">
        <v>2.98</v>
      </c>
    </row>
    <row r="128" spans="1:13" s="9" customFormat="1" ht="24.95" customHeight="1" outlineLevel="2" x14ac:dyDescent="0.2">
      <c r="A128" s="38" t="s">
        <v>392</v>
      </c>
      <c r="B128" s="38" t="s">
        <v>393</v>
      </c>
      <c r="C128" s="55"/>
      <c r="D128" s="55">
        <f t="shared" si="26"/>
        <v>0</v>
      </c>
      <c r="E128" s="49">
        <f t="shared" si="27"/>
        <v>0</v>
      </c>
      <c r="F128" s="20" t="s">
        <v>495</v>
      </c>
      <c r="G128" s="21" t="s">
        <v>505</v>
      </c>
      <c r="H128" s="21">
        <v>5000</v>
      </c>
      <c r="I128" s="44" t="s">
        <v>394</v>
      </c>
      <c r="J128" s="38"/>
      <c r="K128" s="21" t="s">
        <v>11</v>
      </c>
      <c r="L128" s="39">
        <f t="shared" si="28"/>
        <v>18700</v>
      </c>
      <c r="M128" s="39">
        <v>3.74</v>
      </c>
    </row>
    <row r="129" spans="1:13" s="9" customFormat="1" ht="24.95" customHeight="1" outlineLevel="2" x14ac:dyDescent="0.2">
      <c r="A129" s="38" t="s">
        <v>395</v>
      </c>
      <c r="B129" s="38" t="s">
        <v>396</v>
      </c>
      <c r="C129" s="55"/>
      <c r="D129" s="55">
        <f t="shared" si="26"/>
        <v>0</v>
      </c>
      <c r="E129" s="49">
        <f t="shared" si="27"/>
        <v>0</v>
      </c>
      <c r="F129" s="20" t="s">
        <v>495</v>
      </c>
      <c r="G129" s="21" t="s">
        <v>505</v>
      </c>
      <c r="H129" s="21">
        <v>2500</v>
      </c>
      <c r="I129" s="44" t="s">
        <v>394</v>
      </c>
      <c r="J129" s="38"/>
      <c r="K129" s="21" t="s">
        <v>11</v>
      </c>
      <c r="L129" s="39">
        <f t="shared" si="28"/>
        <v>26750</v>
      </c>
      <c r="M129" s="39">
        <v>10.7</v>
      </c>
    </row>
    <row r="130" spans="1:13" s="9" customFormat="1" ht="24.95" customHeight="1" outlineLevel="2" x14ac:dyDescent="0.2">
      <c r="A130" s="38" t="s">
        <v>397</v>
      </c>
      <c r="B130" s="38" t="s">
        <v>398</v>
      </c>
      <c r="C130" s="55"/>
      <c r="D130" s="55">
        <f t="shared" si="26"/>
        <v>0</v>
      </c>
      <c r="E130" s="49">
        <f t="shared" si="27"/>
        <v>0</v>
      </c>
      <c r="F130" s="20" t="s">
        <v>495</v>
      </c>
      <c r="G130" s="21" t="s">
        <v>505</v>
      </c>
      <c r="H130" s="21">
        <v>5000</v>
      </c>
      <c r="I130" s="44" t="s">
        <v>399</v>
      </c>
      <c r="J130" s="38"/>
      <c r="K130" s="21" t="s">
        <v>11</v>
      </c>
      <c r="L130" s="39">
        <f t="shared" si="28"/>
        <v>10450</v>
      </c>
      <c r="M130" s="39">
        <v>2.09</v>
      </c>
    </row>
    <row r="131" spans="1:13" s="12" customFormat="1" ht="24.95" customHeight="1" outlineLevel="1" x14ac:dyDescent="0.2">
      <c r="A131" s="16" t="s">
        <v>400</v>
      </c>
      <c r="B131" s="18"/>
      <c r="C131" s="57"/>
      <c r="D131" s="57"/>
      <c r="E131" s="51"/>
      <c r="F131" s="31"/>
      <c r="G131" s="23"/>
      <c r="H131" s="23"/>
      <c r="I131" s="31"/>
      <c r="J131" s="31"/>
      <c r="K131" s="23"/>
      <c r="L131" s="31"/>
      <c r="M131" s="31"/>
    </row>
    <row r="132" spans="1:13" s="9" customFormat="1" ht="24.95" customHeight="1" outlineLevel="2" x14ac:dyDescent="0.2">
      <c r="A132" s="38" t="s">
        <v>401</v>
      </c>
      <c r="B132" s="38" t="s">
        <v>402</v>
      </c>
      <c r="C132" s="55"/>
      <c r="D132" s="55">
        <f>C132*H132</f>
        <v>0</v>
      </c>
      <c r="E132" s="49">
        <f t="shared" ref="E132:E136" si="29">C132*MAX((L132-L132*$H$3))</f>
        <v>0</v>
      </c>
      <c r="F132" s="20" t="s">
        <v>495</v>
      </c>
      <c r="G132" s="21" t="s">
        <v>505</v>
      </c>
      <c r="H132" s="21">
        <v>50</v>
      </c>
      <c r="I132" s="44" t="s">
        <v>403</v>
      </c>
      <c r="J132" s="38"/>
      <c r="K132" s="21" t="s">
        <v>11</v>
      </c>
      <c r="L132" s="39">
        <f>M132*H132</f>
        <v>0</v>
      </c>
      <c r="M132" s="41">
        <v>0</v>
      </c>
    </row>
    <row r="133" spans="1:13" s="9" customFormat="1" ht="24.95" customHeight="1" outlineLevel="2" x14ac:dyDescent="0.2">
      <c r="A133" s="38" t="s">
        <v>404</v>
      </c>
      <c r="B133" s="38" t="s">
        <v>405</v>
      </c>
      <c r="C133" s="55"/>
      <c r="D133" s="55">
        <f>C133*H133</f>
        <v>0</v>
      </c>
      <c r="E133" s="49">
        <f t="shared" si="29"/>
        <v>0</v>
      </c>
      <c r="F133" s="20" t="s">
        <v>495</v>
      </c>
      <c r="G133" s="21" t="s">
        <v>505</v>
      </c>
      <c r="H133" s="21">
        <v>2000</v>
      </c>
      <c r="I133" s="44" t="s">
        <v>406</v>
      </c>
      <c r="J133" s="38"/>
      <c r="K133" s="21" t="s">
        <v>11</v>
      </c>
      <c r="L133" s="39">
        <f>M133*H133</f>
        <v>23140</v>
      </c>
      <c r="M133" s="39">
        <v>11.57</v>
      </c>
    </row>
    <row r="134" spans="1:13" s="9" customFormat="1" ht="24.95" customHeight="1" outlineLevel="2" x14ac:dyDescent="0.2">
      <c r="A134" s="38" t="s">
        <v>407</v>
      </c>
      <c r="B134" s="38" t="s">
        <v>408</v>
      </c>
      <c r="C134" s="55"/>
      <c r="D134" s="55">
        <f>C134*H134</f>
        <v>0</v>
      </c>
      <c r="E134" s="49">
        <f t="shared" si="29"/>
        <v>0</v>
      </c>
      <c r="F134" s="20" t="s">
        <v>495</v>
      </c>
      <c r="G134" s="21" t="s">
        <v>505</v>
      </c>
      <c r="H134" s="21">
        <v>2000</v>
      </c>
      <c r="I134" s="44" t="s">
        <v>409</v>
      </c>
      <c r="J134" s="38"/>
      <c r="K134" s="21" t="s">
        <v>11</v>
      </c>
      <c r="L134" s="39">
        <f>M134*H134</f>
        <v>33340</v>
      </c>
      <c r="M134" s="39">
        <v>16.670000000000002</v>
      </c>
    </row>
    <row r="135" spans="1:13" s="9" customFormat="1" ht="24.95" customHeight="1" outlineLevel="2" x14ac:dyDescent="0.2">
      <c r="A135" s="38" t="s">
        <v>410</v>
      </c>
      <c r="B135" s="38" t="s">
        <v>411</v>
      </c>
      <c r="C135" s="55"/>
      <c r="D135" s="55">
        <f>C135*H135</f>
        <v>0</v>
      </c>
      <c r="E135" s="49">
        <f t="shared" si="29"/>
        <v>0</v>
      </c>
      <c r="F135" s="20" t="s">
        <v>495</v>
      </c>
      <c r="G135" s="21" t="s">
        <v>505</v>
      </c>
      <c r="H135" s="21">
        <v>2500</v>
      </c>
      <c r="I135" s="44" t="s">
        <v>412</v>
      </c>
      <c r="J135" s="38"/>
      <c r="K135" s="21" t="s">
        <v>11</v>
      </c>
      <c r="L135" s="39">
        <f>M135*H135</f>
        <v>26750</v>
      </c>
      <c r="M135" s="39">
        <v>10.7</v>
      </c>
    </row>
    <row r="136" spans="1:13" s="9" customFormat="1" ht="24.95" customHeight="1" outlineLevel="2" x14ac:dyDescent="0.2">
      <c r="A136" s="38" t="s">
        <v>413</v>
      </c>
      <c r="B136" s="38" t="s">
        <v>414</v>
      </c>
      <c r="C136" s="55"/>
      <c r="D136" s="55">
        <f>C136*H136</f>
        <v>0</v>
      </c>
      <c r="E136" s="49">
        <f t="shared" si="29"/>
        <v>0</v>
      </c>
      <c r="F136" s="20" t="s">
        <v>495</v>
      </c>
      <c r="G136" s="21" t="s">
        <v>505</v>
      </c>
      <c r="H136" s="21">
        <v>2000</v>
      </c>
      <c r="I136" s="44" t="s">
        <v>415</v>
      </c>
      <c r="J136" s="38"/>
      <c r="K136" s="21" t="s">
        <v>11</v>
      </c>
      <c r="L136" s="39">
        <f>M136*H136</f>
        <v>27880</v>
      </c>
      <c r="M136" s="39">
        <v>13.94</v>
      </c>
    </row>
    <row r="137" spans="1:13" s="12" customFormat="1" ht="24.95" customHeight="1" outlineLevel="1" x14ac:dyDescent="0.2">
      <c r="A137" s="16" t="s">
        <v>416</v>
      </c>
      <c r="B137" s="18"/>
      <c r="C137" s="57"/>
      <c r="D137" s="57"/>
      <c r="E137" s="51"/>
      <c r="F137" s="31"/>
      <c r="G137" s="23"/>
      <c r="H137" s="23"/>
      <c r="I137" s="31"/>
      <c r="J137" s="31"/>
      <c r="K137" s="23"/>
      <c r="L137" s="31"/>
      <c r="M137" s="31"/>
    </row>
    <row r="138" spans="1:13" s="9" customFormat="1" ht="24.95" customHeight="1" outlineLevel="2" x14ac:dyDescent="0.2">
      <c r="A138" s="38" t="s">
        <v>417</v>
      </c>
      <c r="B138" s="38" t="s">
        <v>418</v>
      </c>
      <c r="C138" s="55"/>
      <c r="D138" s="55">
        <f>C138*H138</f>
        <v>0</v>
      </c>
      <c r="E138" s="49">
        <f>C138*MAX((L138-L138*$H$3))</f>
        <v>0</v>
      </c>
      <c r="F138" s="20" t="s">
        <v>495</v>
      </c>
      <c r="G138" s="21" t="s">
        <v>505</v>
      </c>
      <c r="H138" s="21">
        <v>2500</v>
      </c>
      <c r="I138" s="44" t="s">
        <v>509</v>
      </c>
      <c r="J138" s="38"/>
      <c r="K138" s="21" t="s">
        <v>134</v>
      </c>
      <c r="L138" s="39">
        <f>M138*H138</f>
        <v>7225</v>
      </c>
      <c r="M138" s="39">
        <v>2.89</v>
      </c>
    </row>
    <row r="139" spans="1:13" s="12" customFormat="1" ht="24.95" customHeight="1" outlineLevel="1" x14ac:dyDescent="0.2">
      <c r="A139" s="16" t="s">
        <v>419</v>
      </c>
      <c r="B139" s="18"/>
      <c r="C139" s="57"/>
      <c r="D139" s="57"/>
      <c r="E139" s="51"/>
      <c r="F139" s="31"/>
      <c r="G139" s="23"/>
      <c r="H139" s="23"/>
      <c r="I139" s="31"/>
      <c r="J139" s="31"/>
      <c r="K139" s="23"/>
      <c r="L139" s="31"/>
      <c r="M139" s="31"/>
    </row>
    <row r="140" spans="1:13" s="9" customFormat="1" ht="24.95" customHeight="1" outlineLevel="2" x14ac:dyDescent="0.2">
      <c r="A140" s="38" t="s">
        <v>420</v>
      </c>
      <c r="B140" s="38" t="s">
        <v>421</v>
      </c>
      <c r="C140" s="55"/>
      <c r="D140" s="55">
        <f>C140*H140</f>
        <v>0</v>
      </c>
      <c r="E140" s="49">
        <f t="shared" ref="E140:E143" si="30">C140*MAX((L140-L140*$H$3))</f>
        <v>0</v>
      </c>
      <c r="F140" s="20" t="s">
        <v>495</v>
      </c>
      <c r="G140" s="21" t="s">
        <v>505</v>
      </c>
      <c r="H140" s="21">
        <v>500</v>
      </c>
      <c r="I140" s="44" t="s">
        <v>422</v>
      </c>
      <c r="J140" s="38"/>
      <c r="K140" s="21" t="s">
        <v>11</v>
      </c>
      <c r="L140" s="39">
        <f>M140*H140</f>
        <v>27205</v>
      </c>
      <c r="M140" s="39">
        <v>54.41</v>
      </c>
    </row>
    <row r="141" spans="1:13" s="9" customFormat="1" ht="24.95" customHeight="1" outlineLevel="2" x14ac:dyDescent="0.2">
      <c r="A141" s="38" t="s">
        <v>423</v>
      </c>
      <c r="B141" s="38" t="s">
        <v>424</v>
      </c>
      <c r="C141" s="55"/>
      <c r="D141" s="55">
        <f>C141*H141</f>
        <v>0</v>
      </c>
      <c r="E141" s="49">
        <f t="shared" si="30"/>
        <v>0</v>
      </c>
      <c r="F141" s="20" t="s">
        <v>495</v>
      </c>
      <c r="G141" s="21" t="s">
        <v>505</v>
      </c>
      <c r="H141" s="21">
        <v>500</v>
      </c>
      <c r="I141" s="44" t="s">
        <v>425</v>
      </c>
      <c r="J141" s="38"/>
      <c r="K141" s="21" t="s">
        <v>11</v>
      </c>
      <c r="L141" s="39">
        <f>M141*H141</f>
        <v>27585</v>
      </c>
      <c r="M141" s="39">
        <v>55.17</v>
      </c>
    </row>
    <row r="142" spans="1:13" s="9" customFormat="1" ht="24.95" customHeight="1" outlineLevel="2" x14ac:dyDescent="0.2">
      <c r="A142" s="38" t="s">
        <v>426</v>
      </c>
      <c r="B142" s="38" t="s">
        <v>427</v>
      </c>
      <c r="C142" s="55"/>
      <c r="D142" s="55">
        <f>C142*H142</f>
        <v>0</v>
      </c>
      <c r="E142" s="49">
        <f t="shared" si="30"/>
        <v>0</v>
      </c>
      <c r="F142" s="20" t="s">
        <v>495</v>
      </c>
      <c r="G142" s="21" t="s">
        <v>505</v>
      </c>
      <c r="H142" s="21">
        <v>500</v>
      </c>
      <c r="I142" s="44" t="s">
        <v>428</v>
      </c>
      <c r="J142" s="38"/>
      <c r="K142" s="21" t="s">
        <v>11</v>
      </c>
      <c r="L142" s="39">
        <f>M142*H142</f>
        <v>34890</v>
      </c>
      <c r="M142" s="39">
        <v>69.78</v>
      </c>
    </row>
    <row r="143" spans="1:13" s="72" customFormat="1" ht="24.95" customHeight="1" outlineLevel="2" x14ac:dyDescent="0.2">
      <c r="A143" s="65" t="s">
        <v>429</v>
      </c>
      <c r="B143" s="65" t="s">
        <v>430</v>
      </c>
      <c r="C143" s="66"/>
      <c r="D143" s="66">
        <f>C143*H143</f>
        <v>0</v>
      </c>
      <c r="E143" s="67">
        <f t="shared" si="30"/>
        <v>0</v>
      </c>
      <c r="F143" s="68" t="s">
        <v>495</v>
      </c>
      <c r="G143" s="69" t="s">
        <v>505</v>
      </c>
      <c r="H143" s="69">
        <v>500</v>
      </c>
      <c r="I143" s="70" t="s">
        <v>431</v>
      </c>
      <c r="J143" s="65"/>
      <c r="K143" s="69" t="s">
        <v>11</v>
      </c>
      <c r="L143" s="71">
        <f>M143*H143</f>
        <v>37320</v>
      </c>
      <c r="M143" s="71">
        <v>74.64</v>
      </c>
    </row>
    <row r="144" spans="1:13" s="14" customFormat="1" ht="24.95" customHeight="1" x14ac:dyDescent="0.2">
      <c r="A144" s="13" t="s">
        <v>432</v>
      </c>
      <c r="B144" s="17"/>
      <c r="C144" s="58"/>
      <c r="D144" s="58"/>
      <c r="E144" s="52"/>
      <c r="F144" s="29"/>
      <c r="G144" s="24"/>
      <c r="H144" s="24"/>
      <c r="I144" s="29"/>
      <c r="J144" s="29"/>
      <c r="K144" s="24"/>
      <c r="L144" s="29"/>
      <c r="M144" s="29"/>
    </row>
    <row r="145" spans="1:13" s="12" customFormat="1" ht="24.95" customHeight="1" outlineLevel="1" x14ac:dyDescent="0.2">
      <c r="A145" s="16" t="s">
        <v>433</v>
      </c>
      <c r="B145" s="18"/>
      <c r="C145" s="57"/>
      <c r="D145" s="57"/>
      <c r="E145" s="51"/>
      <c r="F145" s="31"/>
      <c r="G145" s="23"/>
      <c r="H145" s="23"/>
      <c r="I145" s="31"/>
      <c r="J145" s="31"/>
      <c r="K145" s="23"/>
      <c r="L145" s="31"/>
      <c r="M145" s="31"/>
    </row>
    <row r="146" spans="1:13" s="9" customFormat="1" ht="24.95" customHeight="1" outlineLevel="2" x14ac:dyDescent="0.2">
      <c r="A146" s="38" t="s">
        <v>434</v>
      </c>
      <c r="B146" s="38" t="s">
        <v>435</v>
      </c>
      <c r="C146" s="55"/>
      <c r="D146" s="55">
        <f>C146*H146</f>
        <v>0</v>
      </c>
      <c r="E146" s="49">
        <f>C146*MAX((L146-L146*$H$3))</f>
        <v>0</v>
      </c>
      <c r="F146" s="20" t="s">
        <v>495</v>
      </c>
      <c r="G146" s="21" t="s">
        <v>505</v>
      </c>
      <c r="H146" s="48">
        <v>400</v>
      </c>
      <c r="I146" s="44" t="s">
        <v>509</v>
      </c>
      <c r="J146" s="42"/>
      <c r="K146" s="21" t="s">
        <v>134</v>
      </c>
      <c r="L146" s="39">
        <f>M146*H146</f>
        <v>4188</v>
      </c>
      <c r="M146" s="39">
        <v>10.47</v>
      </c>
    </row>
    <row r="147" spans="1:13" s="12" customFormat="1" ht="24.95" customHeight="1" outlineLevel="1" x14ac:dyDescent="0.2">
      <c r="A147" s="16" t="s">
        <v>436</v>
      </c>
      <c r="B147" s="18"/>
      <c r="C147" s="57"/>
      <c r="D147" s="57"/>
      <c r="E147" s="51"/>
      <c r="F147" s="31"/>
      <c r="G147" s="23"/>
      <c r="H147" s="23"/>
      <c r="I147" s="31"/>
      <c r="J147" s="31"/>
      <c r="K147" s="23"/>
      <c r="L147" s="31"/>
      <c r="M147" s="31"/>
    </row>
    <row r="148" spans="1:13" s="9" customFormat="1" ht="24.95" customHeight="1" outlineLevel="2" x14ac:dyDescent="0.2">
      <c r="A148" s="38" t="s">
        <v>437</v>
      </c>
      <c r="B148" s="38" t="s">
        <v>438</v>
      </c>
      <c r="C148" s="55"/>
      <c r="D148" s="55">
        <f>C148*H148</f>
        <v>0</v>
      </c>
      <c r="E148" s="49">
        <f>C148*MAX((L148-L148*$H$3))</f>
        <v>0</v>
      </c>
      <c r="F148" s="20" t="s">
        <v>495</v>
      </c>
      <c r="G148" s="21" t="s">
        <v>505</v>
      </c>
      <c r="H148" s="54">
        <v>10000</v>
      </c>
      <c r="I148" s="44" t="s">
        <v>439</v>
      </c>
      <c r="J148" s="38"/>
      <c r="K148" s="21" t="s">
        <v>11</v>
      </c>
      <c r="L148" s="39">
        <f>M148*H148</f>
        <v>20900</v>
      </c>
      <c r="M148" s="39">
        <v>2.09</v>
      </c>
    </row>
    <row r="149" spans="1:13" s="12" customFormat="1" ht="24.95" customHeight="1" outlineLevel="1" x14ac:dyDescent="0.2">
      <c r="A149" s="16" t="s">
        <v>440</v>
      </c>
      <c r="B149" s="18"/>
      <c r="C149" s="57"/>
      <c r="D149" s="57"/>
      <c r="E149" s="51"/>
      <c r="F149" s="31"/>
      <c r="G149" s="23"/>
      <c r="H149" s="23"/>
      <c r="I149" s="31"/>
      <c r="J149" s="31"/>
      <c r="K149" s="23"/>
      <c r="L149" s="31"/>
      <c r="M149" s="31"/>
    </row>
    <row r="150" spans="1:13" s="9" customFormat="1" ht="24.95" customHeight="1" outlineLevel="2" x14ac:dyDescent="0.2">
      <c r="A150" s="38" t="s">
        <v>441</v>
      </c>
      <c r="B150" s="38" t="s">
        <v>442</v>
      </c>
      <c r="C150" s="55"/>
      <c r="D150" s="55">
        <f t="shared" ref="D150:D169" si="31">C150*H150</f>
        <v>0</v>
      </c>
      <c r="E150" s="49">
        <f t="shared" ref="E150:E169" si="32">C150*MAX((L150-L150*$H$3))</f>
        <v>0</v>
      </c>
      <c r="F150" s="20" t="s">
        <v>495</v>
      </c>
      <c r="G150" s="21" t="s">
        <v>506</v>
      </c>
      <c r="H150" s="21">
        <v>300</v>
      </c>
      <c r="I150" s="44" t="s">
        <v>443</v>
      </c>
      <c r="J150" s="38"/>
      <c r="K150" s="21" t="s">
        <v>11</v>
      </c>
      <c r="L150" s="39">
        <f t="shared" ref="L150:L169" si="33">M150*H150</f>
        <v>84162</v>
      </c>
      <c r="M150" s="39">
        <v>280.54000000000002</v>
      </c>
    </row>
    <row r="151" spans="1:13" s="9" customFormat="1" ht="24.95" customHeight="1" outlineLevel="2" x14ac:dyDescent="0.2">
      <c r="A151" s="38" t="s">
        <v>444</v>
      </c>
      <c r="B151" s="38" t="s">
        <v>445</v>
      </c>
      <c r="C151" s="55"/>
      <c r="D151" s="55">
        <f t="shared" si="31"/>
        <v>0</v>
      </c>
      <c r="E151" s="49">
        <f t="shared" si="32"/>
        <v>0</v>
      </c>
      <c r="F151" s="20" t="s">
        <v>495</v>
      </c>
      <c r="G151" s="21" t="s">
        <v>506</v>
      </c>
      <c r="H151" s="21">
        <v>500</v>
      </c>
      <c r="I151" s="44" t="s">
        <v>446</v>
      </c>
      <c r="J151" s="38"/>
      <c r="K151" s="21" t="s">
        <v>11</v>
      </c>
      <c r="L151" s="39">
        <f t="shared" si="33"/>
        <v>11100</v>
      </c>
      <c r="M151" s="39">
        <v>22.2</v>
      </c>
    </row>
    <row r="152" spans="1:13" s="9" customFormat="1" ht="24.95" customHeight="1" outlineLevel="2" x14ac:dyDescent="0.2">
      <c r="A152" s="38" t="s">
        <v>447</v>
      </c>
      <c r="B152" s="38" t="s">
        <v>448</v>
      </c>
      <c r="C152" s="55"/>
      <c r="D152" s="55">
        <f t="shared" si="31"/>
        <v>0</v>
      </c>
      <c r="E152" s="49">
        <f t="shared" si="32"/>
        <v>0</v>
      </c>
      <c r="F152" s="20" t="s">
        <v>495</v>
      </c>
      <c r="G152" s="21" t="s">
        <v>506</v>
      </c>
      <c r="H152" s="21">
        <v>500</v>
      </c>
      <c r="I152" s="44" t="s">
        <v>449</v>
      </c>
      <c r="J152" s="38"/>
      <c r="K152" s="21" t="s">
        <v>11</v>
      </c>
      <c r="L152" s="39">
        <f t="shared" si="33"/>
        <v>15620</v>
      </c>
      <c r="M152" s="39">
        <v>31.24</v>
      </c>
    </row>
    <row r="153" spans="1:13" s="9" customFormat="1" ht="24.95" customHeight="1" outlineLevel="2" x14ac:dyDescent="0.2">
      <c r="A153" s="38" t="s">
        <v>450</v>
      </c>
      <c r="B153" s="38" t="s">
        <v>451</v>
      </c>
      <c r="C153" s="55"/>
      <c r="D153" s="55">
        <f t="shared" si="31"/>
        <v>0</v>
      </c>
      <c r="E153" s="49">
        <f t="shared" si="32"/>
        <v>0</v>
      </c>
      <c r="F153" s="20" t="s">
        <v>495</v>
      </c>
      <c r="G153" s="21" t="s">
        <v>506</v>
      </c>
      <c r="H153" s="21">
        <v>250</v>
      </c>
      <c r="I153" s="44" t="s">
        <v>452</v>
      </c>
      <c r="J153" s="38"/>
      <c r="K153" s="21" t="s">
        <v>11</v>
      </c>
      <c r="L153" s="39">
        <f t="shared" si="33"/>
        <v>10502.5</v>
      </c>
      <c r="M153" s="39">
        <v>42.01</v>
      </c>
    </row>
    <row r="154" spans="1:13" s="9" customFormat="1" ht="24.95" customHeight="1" outlineLevel="2" x14ac:dyDescent="0.2">
      <c r="A154" s="38" t="s">
        <v>453</v>
      </c>
      <c r="B154" s="38" t="s">
        <v>454</v>
      </c>
      <c r="C154" s="55"/>
      <c r="D154" s="55">
        <f t="shared" si="31"/>
        <v>0</v>
      </c>
      <c r="E154" s="49">
        <f t="shared" si="32"/>
        <v>0</v>
      </c>
      <c r="F154" s="20" t="s">
        <v>495</v>
      </c>
      <c r="G154" s="21" t="s">
        <v>506</v>
      </c>
      <c r="H154" s="21">
        <v>200</v>
      </c>
      <c r="I154" s="44" t="s">
        <v>455</v>
      </c>
      <c r="J154" s="38"/>
      <c r="K154" s="21" t="s">
        <v>11</v>
      </c>
      <c r="L154" s="39">
        <f t="shared" si="33"/>
        <v>10114</v>
      </c>
      <c r="M154" s="39">
        <v>50.57</v>
      </c>
    </row>
    <row r="155" spans="1:13" s="9" customFormat="1" ht="24.95" customHeight="1" outlineLevel="2" x14ac:dyDescent="0.2">
      <c r="A155" s="38" t="s">
        <v>456</v>
      </c>
      <c r="B155" s="38" t="s">
        <v>457</v>
      </c>
      <c r="C155" s="55"/>
      <c r="D155" s="55">
        <f t="shared" si="31"/>
        <v>0</v>
      </c>
      <c r="E155" s="49">
        <f t="shared" si="32"/>
        <v>0</v>
      </c>
      <c r="F155" s="20" t="s">
        <v>495</v>
      </c>
      <c r="G155" s="21" t="s">
        <v>506</v>
      </c>
      <c r="H155" s="21">
        <v>200</v>
      </c>
      <c r="I155" s="44" t="s">
        <v>458</v>
      </c>
      <c r="J155" s="38"/>
      <c r="K155" s="21" t="s">
        <v>11</v>
      </c>
      <c r="L155" s="39">
        <f t="shared" si="33"/>
        <v>12326</v>
      </c>
      <c r="M155" s="39">
        <v>61.63</v>
      </c>
    </row>
    <row r="156" spans="1:13" s="9" customFormat="1" ht="24.95" customHeight="1" outlineLevel="2" x14ac:dyDescent="0.2">
      <c r="A156" s="38" t="s">
        <v>459</v>
      </c>
      <c r="B156" s="38" t="s">
        <v>460</v>
      </c>
      <c r="C156" s="55"/>
      <c r="D156" s="55">
        <f t="shared" si="31"/>
        <v>0</v>
      </c>
      <c r="E156" s="49">
        <f t="shared" si="32"/>
        <v>0</v>
      </c>
      <c r="F156" s="20" t="s">
        <v>495</v>
      </c>
      <c r="G156" s="21" t="s">
        <v>506</v>
      </c>
      <c r="H156" s="21">
        <v>200</v>
      </c>
      <c r="I156" s="44" t="s">
        <v>461</v>
      </c>
      <c r="J156" s="38"/>
      <c r="K156" s="21" t="s">
        <v>11</v>
      </c>
      <c r="L156" s="39">
        <f t="shared" si="33"/>
        <v>15510</v>
      </c>
      <c r="M156" s="39">
        <v>77.55</v>
      </c>
    </row>
    <row r="157" spans="1:13" s="9" customFormat="1" ht="24.95" customHeight="1" outlineLevel="2" x14ac:dyDescent="0.2">
      <c r="A157" s="38" t="s">
        <v>462</v>
      </c>
      <c r="B157" s="38" t="s">
        <v>463</v>
      </c>
      <c r="C157" s="55"/>
      <c r="D157" s="55">
        <f t="shared" si="31"/>
        <v>0</v>
      </c>
      <c r="E157" s="49">
        <f t="shared" si="32"/>
        <v>0</v>
      </c>
      <c r="F157" s="20" t="s">
        <v>495</v>
      </c>
      <c r="G157" s="21" t="s">
        <v>506</v>
      </c>
      <c r="H157" s="21">
        <v>150</v>
      </c>
      <c r="I157" s="44" t="s">
        <v>461</v>
      </c>
      <c r="J157" s="38"/>
      <c r="K157" s="21" t="s">
        <v>11</v>
      </c>
      <c r="L157" s="39">
        <f t="shared" si="33"/>
        <v>10878</v>
      </c>
      <c r="M157" s="39">
        <v>72.52</v>
      </c>
    </row>
    <row r="158" spans="1:13" s="9" customFormat="1" ht="24.95" customHeight="1" outlineLevel="2" x14ac:dyDescent="0.2">
      <c r="A158" s="38" t="s">
        <v>464</v>
      </c>
      <c r="B158" s="38" t="s">
        <v>465</v>
      </c>
      <c r="C158" s="55"/>
      <c r="D158" s="55">
        <f t="shared" si="31"/>
        <v>0</v>
      </c>
      <c r="E158" s="49">
        <f t="shared" si="32"/>
        <v>0</v>
      </c>
      <c r="F158" s="20" t="s">
        <v>495</v>
      </c>
      <c r="G158" s="21" t="s">
        <v>506</v>
      </c>
      <c r="H158" s="21">
        <v>100</v>
      </c>
      <c r="I158" s="44" t="s">
        <v>466</v>
      </c>
      <c r="J158" s="38"/>
      <c r="K158" s="21" t="s">
        <v>11</v>
      </c>
      <c r="L158" s="39">
        <f t="shared" si="33"/>
        <v>10182</v>
      </c>
      <c r="M158" s="39">
        <v>101.82</v>
      </c>
    </row>
    <row r="159" spans="1:13" s="9" customFormat="1" ht="24.95" customHeight="1" outlineLevel="2" x14ac:dyDescent="0.2">
      <c r="A159" s="38" t="s">
        <v>467</v>
      </c>
      <c r="B159" s="38" t="s">
        <v>468</v>
      </c>
      <c r="C159" s="55"/>
      <c r="D159" s="55">
        <f t="shared" si="31"/>
        <v>0</v>
      </c>
      <c r="E159" s="49">
        <f t="shared" si="32"/>
        <v>0</v>
      </c>
      <c r="F159" s="20" t="s">
        <v>495</v>
      </c>
      <c r="G159" s="21" t="s">
        <v>506</v>
      </c>
      <c r="H159" s="21">
        <v>100</v>
      </c>
      <c r="I159" s="44" t="s">
        <v>466</v>
      </c>
      <c r="J159" s="38"/>
      <c r="K159" s="21" t="s">
        <v>11</v>
      </c>
      <c r="L159" s="39">
        <f t="shared" si="33"/>
        <v>10069</v>
      </c>
      <c r="M159" s="39">
        <v>100.69</v>
      </c>
    </row>
    <row r="160" spans="1:13" s="9" customFormat="1" ht="24.95" customHeight="1" outlineLevel="2" x14ac:dyDescent="0.2">
      <c r="A160" s="38" t="s">
        <v>469</v>
      </c>
      <c r="B160" s="38" t="s">
        <v>470</v>
      </c>
      <c r="C160" s="55"/>
      <c r="D160" s="55">
        <f t="shared" si="31"/>
        <v>0</v>
      </c>
      <c r="E160" s="49">
        <f t="shared" si="32"/>
        <v>0</v>
      </c>
      <c r="F160" s="20" t="s">
        <v>495</v>
      </c>
      <c r="G160" s="21" t="s">
        <v>506</v>
      </c>
      <c r="H160" s="21">
        <v>100</v>
      </c>
      <c r="I160" s="44" t="s">
        <v>471</v>
      </c>
      <c r="J160" s="38"/>
      <c r="K160" s="21" t="s">
        <v>11</v>
      </c>
      <c r="L160" s="39">
        <f t="shared" si="33"/>
        <v>9332</v>
      </c>
      <c r="M160" s="39">
        <v>93.32</v>
      </c>
    </row>
    <row r="161" spans="1:13" s="9" customFormat="1" ht="24.95" customHeight="1" outlineLevel="2" x14ac:dyDescent="0.2">
      <c r="A161" s="38" t="s">
        <v>472</v>
      </c>
      <c r="B161" s="38" t="s">
        <v>473</v>
      </c>
      <c r="C161" s="55"/>
      <c r="D161" s="55">
        <f t="shared" si="31"/>
        <v>0</v>
      </c>
      <c r="E161" s="49">
        <f t="shared" si="32"/>
        <v>0</v>
      </c>
      <c r="F161" s="20" t="s">
        <v>495</v>
      </c>
      <c r="G161" s="21" t="s">
        <v>506</v>
      </c>
      <c r="H161" s="21">
        <v>80</v>
      </c>
      <c r="I161" s="44" t="s">
        <v>471</v>
      </c>
      <c r="J161" s="38"/>
      <c r="K161" s="21" t="s">
        <v>11</v>
      </c>
      <c r="L161" s="39">
        <f t="shared" si="33"/>
        <v>10925.599999999999</v>
      </c>
      <c r="M161" s="39">
        <v>136.57</v>
      </c>
    </row>
    <row r="162" spans="1:13" s="9" customFormat="1" ht="24.95" customHeight="1" outlineLevel="2" x14ac:dyDescent="0.2">
      <c r="A162" s="38" t="s">
        <v>474</v>
      </c>
      <c r="B162" s="38" t="s">
        <v>475</v>
      </c>
      <c r="C162" s="55"/>
      <c r="D162" s="55">
        <f t="shared" si="31"/>
        <v>0</v>
      </c>
      <c r="E162" s="49">
        <f t="shared" si="32"/>
        <v>0</v>
      </c>
      <c r="F162" s="20" t="s">
        <v>495</v>
      </c>
      <c r="G162" s="21" t="s">
        <v>506</v>
      </c>
      <c r="H162" s="21">
        <v>500</v>
      </c>
      <c r="I162" s="44" t="s">
        <v>449</v>
      </c>
      <c r="J162" s="38"/>
      <c r="K162" s="21" t="s">
        <v>11</v>
      </c>
      <c r="L162" s="39">
        <f t="shared" si="33"/>
        <v>5895</v>
      </c>
      <c r="M162" s="39">
        <v>11.79</v>
      </c>
    </row>
    <row r="163" spans="1:13" s="9" customFormat="1" ht="24.95" customHeight="1" outlineLevel="2" x14ac:dyDescent="0.2">
      <c r="A163" s="38" t="s">
        <v>476</v>
      </c>
      <c r="B163" s="38" t="s">
        <v>477</v>
      </c>
      <c r="C163" s="55"/>
      <c r="D163" s="55">
        <f t="shared" si="31"/>
        <v>0</v>
      </c>
      <c r="E163" s="49">
        <f t="shared" si="32"/>
        <v>0</v>
      </c>
      <c r="F163" s="20" t="s">
        <v>495</v>
      </c>
      <c r="G163" s="21" t="s">
        <v>506</v>
      </c>
      <c r="H163" s="21">
        <v>500</v>
      </c>
      <c r="I163" s="44" t="s">
        <v>478</v>
      </c>
      <c r="J163" s="38"/>
      <c r="K163" s="21" t="s">
        <v>11</v>
      </c>
      <c r="L163" s="39">
        <f t="shared" si="33"/>
        <v>14295</v>
      </c>
      <c r="M163" s="39">
        <v>28.59</v>
      </c>
    </row>
    <row r="164" spans="1:13" s="9" customFormat="1" ht="24.95" customHeight="1" outlineLevel="2" x14ac:dyDescent="0.2">
      <c r="A164" s="38" t="s">
        <v>479</v>
      </c>
      <c r="B164" s="38" t="s">
        <v>480</v>
      </c>
      <c r="C164" s="55"/>
      <c r="D164" s="55">
        <f t="shared" si="31"/>
        <v>0</v>
      </c>
      <c r="E164" s="49">
        <f t="shared" si="32"/>
        <v>0</v>
      </c>
      <c r="F164" s="20" t="s">
        <v>495</v>
      </c>
      <c r="G164" s="21" t="s">
        <v>506</v>
      </c>
      <c r="H164" s="21">
        <v>250</v>
      </c>
      <c r="I164" s="44" t="s">
        <v>481</v>
      </c>
      <c r="J164" s="38"/>
      <c r="K164" s="21" t="s">
        <v>11</v>
      </c>
      <c r="L164" s="39">
        <f t="shared" si="33"/>
        <v>7182.5</v>
      </c>
      <c r="M164" s="39">
        <v>28.73</v>
      </c>
    </row>
    <row r="165" spans="1:13" s="9" customFormat="1" ht="24.95" customHeight="1" outlineLevel="2" x14ac:dyDescent="0.2">
      <c r="A165" s="38" t="s">
        <v>482</v>
      </c>
      <c r="B165" s="38" t="s">
        <v>483</v>
      </c>
      <c r="C165" s="55"/>
      <c r="D165" s="55">
        <f t="shared" si="31"/>
        <v>0</v>
      </c>
      <c r="E165" s="49">
        <f t="shared" si="32"/>
        <v>0</v>
      </c>
      <c r="F165" s="20" t="s">
        <v>495</v>
      </c>
      <c r="G165" s="21" t="s">
        <v>506</v>
      </c>
      <c r="H165" s="21">
        <v>375</v>
      </c>
      <c r="I165" s="44" t="s">
        <v>481</v>
      </c>
      <c r="J165" s="38"/>
      <c r="K165" s="21" t="s">
        <v>11</v>
      </c>
      <c r="L165" s="39">
        <f t="shared" si="33"/>
        <v>12307.5</v>
      </c>
      <c r="M165" s="39">
        <v>32.82</v>
      </c>
    </row>
    <row r="166" spans="1:13" s="9" customFormat="1" ht="24.95" customHeight="1" outlineLevel="2" x14ac:dyDescent="0.2">
      <c r="A166" s="38" t="s">
        <v>484</v>
      </c>
      <c r="B166" s="38" t="s">
        <v>485</v>
      </c>
      <c r="C166" s="55"/>
      <c r="D166" s="55">
        <f t="shared" si="31"/>
        <v>0</v>
      </c>
      <c r="E166" s="49">
        <f t="shared" si="32"/>
        <v>0</v>
      </c>
      <c r="F166" s="20" t="s">
        <v>495</v>
      </c>
      <c r="G166" s="21" t="s">
        <v>506</v>
      </c>
      <c r="H166" s="21">
        <v>400</v>
      </c>
      <c r="I166" s="44" t="s">
        <v>481</v>
      </c>
      <c r="J166" s="38"/>
      <c r="K166" s="21" t="s">
        <v>11</v>
      </c>
      <c r="L166" s="39">
        <f t="shared" si="33"/>
        <v>13824</v>
      </c>
      <c r="M166" s="39">
        <v>34.56</v>
      </c>
    </row>
    <row r="167" spans="1:13" s="9" customFormat="1" ht="24.95" customHeight="1" outlineLevel="2" x14ac:dyDescent="0.2">
      <c r="A167" s="38" t="s">
        <v>486</v>
      </c>
      <c r="B167" s="38" t="s">
        <v>487</v>
      </c>
      <c r="C167" s="55"/>
      <c r="D167" s="55">
        <f t="shared" si="31"/>
        <v>0</v>
      </c>
      <c r="E167" s="49">
        <f t="shared" si="32"/>
        <v>0</v>
      </c>
      <c r="F167" s="20" t="s">
        <v>495</v>
      </c>
      <c r="G167" s="21" t="s">
        <v>506</v>
      </c>
      <c r="H167" s="21">
        <v>300</v>
      </c>
      <c r="I167" s="44" t="s">
        <v>481</v>
      </c>
      <c r="J167" s="38"/>
      <c r="K167" s="21" t="s">
        <v>11</v>
      </c>
      <c r="L167" s="39">
        <f t="shared" si="33"/>
        <v>10014</v>
      </c>
      <c r="M167" s="39">
        <v>33.380000000000003</v>
      </c>
    </row>
    <row r="168" spans="1:13" s="9" customFormat="1" ht="24.95" customHeight="1" outlineLevel="2" x14ac:dyDescent="0.2">
      <c r="A168" s="38" t="s">
        <v>488</v>
      </c>
      <c r="B168" s="38" t="s">
        <v>489</v>
      </c>
      <c r="C168" s="55"/>
      <c r="D168" s="55">
        <f t="shared" si="31"/>
        <v>0</v>
      </c>
      <c r="E168" s="49">
        <f t="shared" si="32"/>
        <v>0</v>
      </c>
      <c r="F168" s="20" t="s">
        <v>495</v>
      </c>
      <c r="G168" s="21" t="s">
        <v>506</v>
      </c>
      <c r="H168" s="21">
        <v>300</v>
      </c>
      <c r="I168" s="44" t="s">
        <v>490</v>
      </c>
      <c r="J168" s="38"/>
      <c r="K168" s="21" t="s">
        <v>11</v>
      </c>
      <c r="L168" s="39">
        <f t="shared" si="33"/>
        <v>8772</v>
      </c>
      <c r="M168" s="39">
        <v>29.24</v>
      </c>
    </row>
    <row r="169" spans="1:13" s="9" customFormat="1" ht="24.95" customHeight="1" outlineLevel="2" x14ac:dyDescent="0.2">
      <c r="A169" s="38" t="s">
        <v>491</v>
      </c>
      <c r="B169" s="38" t="s">
        <v>492</v>
      </c>
      <c r="C169" s="55"/>
      <c r="D169" s="55">
        <f t="shared" si="31"/>
        <v>0</v>
      </c>
      <c r="E169" s="49">
        <f t="shared" si="32"/>
        <v>0</v>
      </c>
      <c r="F169" s="20" t="s">
        <v>495</v>
      </c>
      <c r="G169" s="21" t="s">
        <v>506</v>
      </c>
      <c r="H169" s="21">
        <v>150</v>
      </c>
      <c r="I169" s="44" t="s">
        <v>493</v>
      </c>
      <c r="J169" s="38"/>
      <c r="K169" s="21" t="s">
        <v>11</v>
      </c>
      <c r="L169" s="39">
        <f t="shared" si="33"/>
        <v>11065.5</v>
      </c>
      <c r="M169" s="39">
        <v>73.77</v>
      </c>
    </row>
  </sheetData>
  <mergeCells count="3">
    <mergeCell ref="D1:E5"/>
    <mergeCell ref="F1:G5"/>
    <mergeCell ref="B3:C3"/>
  </mergeCells>
  <hyperlinks>
    <hyperlink ref="B5" r:id="rId1"/>
    <hyperlink ref="B4" r:id="rId2"/>
    <hyperlink ref="I13" r:id="rId3"/>
    <hyperlink ref="I12" r:id="rId4"/>
    <hyperlink ref="I23" r:id="rId5"/>
    <hyperlink ref="I22" r:id="rId6"/>
    <hyperlink ref="I21" r:id="rId7"/>
    <hyperlink ref="I20" r:id="rId8"/>
    <hyperlink ref="I19" r:id="rId9"/>
    <hyperlink ref="I18" r:id="rId10"/>
    <hyperlink ref="I17" r:id="rId11"/>
    <hyperlink ref="I16" r:id="rId12"/>
    <hyperlink ref="I15" r:id="rId13"/>
    <hyperlink ref="I25" r:id="rId14"/>
    <hyperlink ref="I26" r:id="rId15"/>
    <hyperlink ref="I28" r:id="rId16"/>
    <hyperlink ref="I41" r:id="rId17"/>
    <hyperlink ref="I40" r:id="rId18"/>
    <hyperlink ref="I39" r:id="rId19"/>
    <hyperlink ref="I38" r:id="rId20"/>
    <hyperlink ref="I37" r:id="rId21"/>
    <hyperlink ref="I36" r:id="rId22"/>
    <hyperlink ref="I35" r:id="rId23"/>
    <hyperlink ref="I34" r:id="rId24"/>
    <hyperlink ref="I33" r:id="rId25"/>
    <hyperlink ref="I32" r:id="rId26"/>
    <hyperlink ref="I31" r:id="rId27"/>
    <hyperlink ref="I29" r:id="rId28"/>
    <hyperlink ref="I30" r:id="rId29"/>
    <hyperlink ref="I43" r:id="rId30"/>
    <hyperlink ref="I46" r:id="rId31"/>
    <hyperlink ref="I49" r:id="rId32"/>
    <hyperlink ref="I50" r:id="rId33"/>
    <hyperlink ref="I51" r:id="rId34"/>
    <hyperlink ref="I52" r:id="rId35"/>
    <hyperlink ref="I169" r:id="rId36"/>
    <hyperlink ref="I168" r:id="rId37"/>
    <hyperlink ref="I167" r:id="rId38"/>
    <hyperlink ref="I166" r:id="rId39"/>
    <hyperlink ref="I165" r:id="rId40"/>
    <hyperlink ref="I164" r:id="rId41"/>
    <hyperlink ref="I163" r:id="rId42"/>
    <hyperlink ref="I162" r:id="rId43"/>
    <hyperlink ref="I161" r:id="rId44"/>
    <hyperlink ref="I160" r:id="rId45"/>
    <hyperlink ref="I159" r:id="rId46"/>
    <hyperlink ref="I158" r:id="rId47"/>
    <hyperlink ref="I157" r:id="rId48"/>
    <hyperlink ref="I156" r:id="rId49"/>
    <hyperlink ref="I155" r:id="rId50"/>
    <hyperlink ref="I154" r:id="rId51"/>
    <hyperlink ref="I153" r:id="rId52"/>
    <hyperlink ref="I152" r:id="rId53"/>
    <hyperlink ref="I151" r:id="rId54"/>
    <hyperlink ref="I150" r:id="rId55"/>
    <hyperlink ref="I148" r:id="rId56"/>
    <hyperlink ref="I143" r:id="rId57"/>
    <hyperlink ref="I142" r:id="rId58"/>
    <hyperlink ref="I141" r:id="rId59"/>
    <hyperlink ref="I140" r:id="rId60"/>
    <hyperlink ref="I136" r:id="rId61"/>
    <hyperlink ref="I135" r:id="rId62"/>
    <hyperlink ref="I134" r:id="rId63"/>
    <hyperlink ref="I133" r:id="rId64"/>
    <hyperlink ref="I132" r:id="rId65"/>
    <hyperlink ref="I130" r:id="rId66"/>
    <hyperlink ref="I129" r:id="rId67"/>
    <hyperlink ref="I128" r:id="rId68"/>
    <hyperlink ref="I127" r:id="rId69"/>
    <hyperlink ref="I126" r:id="rId70"/>
    <hyperlink ref="I125" r:id="rId71"/>
    <hyperlink ref="I122" r:id="rId72"/>
    <hyperlink ref="I121" r:id="rId73"/>
    <hyperlink ref="I119" r:id="rId74"/>
    <hyperlink ref="I116" r:id="rId75"/>
    <hyperlink ref="I115" r:id="rId76"/>
    <hyperlink ref="I114" r:id="rId77"/>
    <hyperlink ref="I113" r:id="rId78"/>
    <hyperlink ref="I112" r:id="rId79"/>
    <hyperlink ref="I110" r:id="rId80"/>
    <hyperlink ref="I109" r:id="rId81"/>
    <hyperlink ref="I107" r:id="rId82"/>
    <hyperlink ref="I106" r:id="rId83"/>
    <hyperlink ref="I105" r:id="rId84"/>
    <hyperlink ref="I104" r:id="rId85"/>
    <hyperlink ref="I103" r:id="rId86"/>
    <hyperlink ref="I102" r:id="rId87"/>
    <hyperlink ref="I101" r:id="rId88"/>
    <hyperlink ref="I100" r:id="rId89"/>
    <hyperlink ref="I99" r:id="rId90"/>
    <hyperlink ref="I97" r:id="rId91"/>
    <hyperlink ref="I96" r:id="rId92"/>
    <hyperlink ref="I95" r:id="rId93"/>
    <hyperlink ref="I94" r:id="rId94"/>
    <hyperlink ref="I93" r:id="rId95"/>
    <hyperlink ref="I92" r:id="rId96"/>
    <hyperlink ref="I91" r:id="rId97"/>
    <hyperlink ref="I90" r:id="rId98"/>
    <hyperlink ref="I89" r:id="rId99"/>
    <hyperlink ref="I88" r:id="rId100"/>
    <hyperlink ref="I87" r:id="rId101"/>
    <hyperlink ref="I85" r:id="rId102"/>
    <hyperlink ref="I84" r:id="rId103"/>
    <hyperlink ref="I83" r:id="rId104"/>
    <hyperlink ref="I81" r:id="rId105"/>
    <hyperlink ref="I80" r:id="rId106"/>
    <hyperlink ref="I79" r:id="rId107"/>
    <hyperlink ref="I78" r:id="rId108"/>
    <hyperlink ref="I77" r:id="rId109"/>
    <hyperlink ref="I76" r:id="rId110"/>
    <hyperlink ref="I74" r:id="rId111"/>
    <hyperlink ref="I73" r:id="rId112"/>
    <hyperlink ref="I72" r:id="rId113"/>
    <hyperlink ref="I69" r:id="rId114"/>
    <hyperlink ref="I68" r:id="rId115"/>
    <hyperlink ref="I67" r:id="rId116"/>
    <hyperlink ref="I65" r:id="rId117"/>
    <hyperlink ref="I64" r:id="rId118"/>
    <hyperlink ref="I63" r:id="rId119"/>
    <hyperlink ref="I62" r:id="rId120"/>
    <hyperlink ref="I61" r:id="rId121"/>
    <hyperlink ref="I60" r:id="rId122"/>
    <hyperlink ref="I59" r:id="rId123"/>
    <hyperlink ref="I58" r:id="rId124"/>
    <hyperlink ref="I56" r:id="rId125"/>
    <hyperlink ref="I55" r:id="rId126"/>
    <hyperlink ref="I138" r:id="rId127" display="Скоро появиться на сайте avs-el.ru"/>
    <hyperlink ref="I146" r:id="rId128" display="Скоро появиться на сайте avs-el.ru"/>
    <hyperlink ref="I48" r:id="rId129" display="Скоро появиться на сайте avs-el.ru"/>
    <hyperlink ref="I14" r:id="rId130" display="Скоро появиться на сайте avs-el.ru"/>
  </hyperlinks>
  <pageMargins left="0.75" right="1" top="0.75" bottom="1" header="0.5" footer="0.5"/>
  <pageSetup paperSize="9" orientation="portrait" verticalDpi="0" r:id="rId131"/>
  <drawing r:id="rId1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</sheetPr>
  <dimension ref="A1:M69"/>
  <sheetViews>
    <sheetView zoomScale="85" zoomScaleNormal="85" workbookViewId="0">
      <pane ySplit="8" topLeftCell="A9" activePane="bottomLeft" state="frozenSplit"/>
      <selection pane="bottomLeft" activeCell="C12" sqref="C12"/>
    </sheetView>
  </sheetViews>
  <sheetFormatPr defaultColWidth="9" defaultRowHeight="11.45" customHeight="1" outlineLevelRow="3" x14ac:dyDescent="0.2"/>
  <cols>
    <col min="1" max="1" width="22.375" style="5" customWidth="1"/>
    <col min="2" max="2" width="61.125" style="43" customWidth="1"/>
    <col min="3" max="3" width="20.875" style="5" customWidth="1"/>
    <col min="4" max="4" width="10.25" style="5" customWidth="1"/>
    <col min="5" max="5" width="17.875" style="5" customWidth="1"/>
    <col min="6" max="6" width="9.375" style="5" customWidth="1"/>
    <col min="7" max="7" width="11.875" style="6" customWidth="1"/>
    <col min="8" max="8" width="15" style="6" customWidth="1"/>
    <col min="9" max="9" width="39.875" style="5" customWidth="1"/>
    <col min="10" max="10" width="49.875" style="5" customWidth="1"/>
    <col min="11" max="11" width="10.375" style="5" customWidth="1"/>
    <col min="12" max="13" width="11" style="5" customWidth="1"/>
    <col min="14" max="14" width="8.75" style="1" customWidth="1"/>
    <col min="15" max="16384" width="9" style="1"/>
  </cols>
  <sheetData>
    <row r="1" spans="1:13" ht="16.5" customHeight="1" x14ac:dyDescent="0.2">
      <c r="A1" s="34"/>
      <c r="B1" s="35"/>
      <c r="D1" s="73" t="s">
        <v>514</v>
      </c>
      <c r="E1" s="73"/>
      <c r="F1" s="74">
        <f>SUM(E:E)</f>
        <v>0</v>
      </c>
      <c r="G1" s="74"/>
      <c r="H1" s="61"/>
      <c r="I1" s="62"/>
      <c r="J1" s="53"/>
      <c r="K1" s="53"/>
      <c r="L1" s="53"/>
      <c r="M1" s="53"/>
    </row>
    <row r="2" spans="1:13" ht="15.75" customHeight="1" x14ac:dyDescent="0.2">
      <c r="A2" s="34"/>
      <c r="B2" s="7" t="s">
        <v>3</v>
      </c>
      <c r="D2" s="73"/>
      <c r="E2" s="73"/>
      <c r="F2" s="74"/>
      <c r="G2" s="74"/>
      <c r="H2" s="61"/>
      <c r="I2" s="62"/>
      <c r="J2" s="53"/>
      <c r="K2" s="53"/>
      <c r="L2" s="53"/>
      <c r="M2" s="53"/>
    </row>
    <row r="3" spans="1:13" ht="12.75" customHeight="1" x14ac:dyDescent="0.2">
      <c r="A3" s="34"/>
      <c r="B3" s="75" t="s">
        <v>510</v>
      </c>
      <c r="C3" s="75"/>
      <c r="D3" s="73"/>
      <c r="E3" s="73"/>
      <c r="F3" s="74"/>
      <c r="G3" s="74"/>
      <c r="H3" s="63"/>
      <c r="I3" s="62"/>
      <c r="J3" s="53"/>
      <c r="K3" s="53"/>
      <c r="L3" s="53"/>
      <c r="M3" s="53"/>
    </row>
    <row r="4" spans="1:13" ht="14.25" customHeight="1" x14ac:dyDescent="0.2">
      <c r="A4" s="34"/>
      <c r="B4" s="59" t="s">
        <v>496</v>
      </c>
      <c r="C4" s="60"/>
      <c r="D4" s="73"/>
      <c r="E4" s="73"/>
      <c r="F4" s="74"/>
      <c r="G4" s="74"/>
      <c r="H4" s="63"/>
      <c r="I4" s="62"/>
      <c r="J4" s="53"/>
      <c r="K4" s="53"/>
      <c r="L4" s="53"/>
      <c r="M4" s="53"/>
    </row>
    <row r="5" spans="1:13" ht="12.95" customHeight="1" x14ac:dyDescent="0.2">
      <c r="A5" s="34"/>
      <c r="B5" s="36" t="s">
        <v>4</v>
      </c>
      <c r="D5" s="73"/>
      <c r="E5" s="73"/>
      <c r="F5" s="74"/>
      <c r="G5" s="74"/>
      <c r="H5" s="63"/>
      <c r="I5" s="62"/>
      <c r="J5" s="53"/>
      <c r="K5" s="53"/>
      <c r="L5" s="53"/>
      <c r="M5" s="53"/>
    </row>
    <row r="6" spans="1:13" ht="12.95" customHeight="1" x14ac:dyDescent="0.2">
      <c r="A6" s="34"/>
      <c r="B6" s="35" t="s">
        <v>6</v>
      </c>
      <c r="E6" s="27"/>
      <c r="F6" s="27"/>
      <c r="G6" s="45"/>
      <c r="H6" s="46"/>
      <c r="I6" s="10"/>
      <c r="J6" s="11"/>
      <c r="K6" s="11"/>
      <c r="L6" s="11"/>
      <c r="M6" s="11"/>
    </row>
    <row r="7" spans="1:13" ht="15.75" customHeight="1" x14ac:dyDescent="0.2">
      <c r="A7" s="34"/>
      <c r="B7" s="37" t="s">
        <v>5</v>
      </c>
      <c r="C7" s="4"/>
      <c r="D7" s="4"/>
      <c r="E7" s="4"/>
      <c r="F7" s="4"/>
      <c r="G7" s="47"/>
      <c r="H7" s="46"/>
      <c r="I7" s="10"/>
      <c r="J7" s="11"/>
      <c r="K7" s="11"/>
      <c r="L7" s="11"/>
      <c r="M7" s="11"/>
    </row>
    <row r="8" spans="1:13" s="25" customFormat="1" ht="39" customHeight="1" x14ac:dyDescent="0.25">
      <c r="A8" s="2" t="s">
        <v>0</v>
      </c>
      <c r="B8" s="8" t="s">
        <v>1</v>
      </c>
      <c r="C8" s="26" t="s">
        <v>503</v>
      </c>
      <c r="D8" s="3" t="s">
        <v>511</v>
      </c>
      <c r="E8" s="3" t="s">
        <v>516</v>
      </c>
      <c r="F8" s="2" t="s">
        <v>2</v>
      </c>
      <c r="G8" s="2" t="s">
        <v>498</v>
      </c>
      <c r="H8" s="2" t="s">
        <v>501</v>
      </c>
      <c r="I8" s="2" t="s">
        <v>497</v>
      </c>
      <c r="J8" s="2" t="s">
        <v>500</v>
      </c>
      <c r="K8" s="2" t="s">
        <v>494</v>
      </c>
      <c r="L8" s="3" t="s">
        <v>508</v>
      </c>
      <c r="M8" s="3" t="s">
        <v>507</v>
      </c>
    </row>
    <row r="9" spans="1:13" s="14" customFormat="1" ht="24.95" customHeight="1" x14ac:dyDescent="0.2">
      <c r="A9" s="13" t="s">
        <v>7</v>
      </c>
      <c r="B9" s="17"/>
      <c r="C9" s="28"/>
      <c r="D9" s="28"/>
      <c r="E9" s="29"/>
      <c r="F9" s="29"/>
      <c r="G9" s="24"/>
      <c r="H9" s="24"/>
      <c r="I9" s="29"/>
      <c r="J9" s="29"/>
      <c r="K9" s="29"/>
      <c r="L9" s="29"/>
      <c r="M9" s="29"/>
    </row>
    <row r="10" spans="1:13" s="12" customFormat="1" ht="24.95" customHeight="1" outlineLevel="1" x14ac:dyDescent="0.2">
      <c r="A10" s="16" t="s">
        <v>8</v>
      </c>
      <c r="B10" s="18"/>
      <c r="C10" s="30"/>
      <c r="D10" s="30"/>
      <c r="E10" s="31"/>
      <c r="F10" s="31"/>
      <c r="G10" s="23"/>
      <c r="H10" s="23"/>
      <c r="I10" s="31"/>
      <c r="J10" s="31"/>
      <c r="K10" s="31"/>
      <c r="L10" s="31"/>
      <c r="M10" s="31"/>
    </row>
    <row r="11" spans="1:13" s="15" customFormat="1" ht="24.95" customHeight="1" outlineLevel="2" x14ac:dyDescent="0.2">
      <c r="A11" s="19" t="s">
        <v>9</v>
      </c>
      <c r="B11" s="19"/>
      <c r="C11" s="32"/>
      <c r="D11" s="32"/>
      <c r="E11" s="33"/>
      <c r="F11" s="33"/>
      <c r="G11" s="22"/>
      <c r="H11" s="22"/>
      <c r="I11" s="33"/>
      <c r="J11" s="33"/>
      <c r="K11" s="33"/>
      <c r="L11" s="33"/>
      <c r="M11" s="33"/>
    </row>
    <row r="12" spans="1:13" s="9" customFormat="1" ht="24.95" customHeight="1" outlineLevel="3" x14ac:dyDescent="0.2">
      <c r="A12" s="38" t="s">
        <v>10</v>
      </c>
      <c r="B12" s="38" t="s">
        <v>12</v>
      </c>
      <c r="C12" s="55"/>
      <c r="D12" s="55">
        <f t="shared" ref="D12:D23" si="0">C12*H12</f>
        <v>0</v>
      </c>
      <c r="E12" s="49">
        <f>C12*MAX((L12-L12*$H$3))</f>
        <v>0</v>
      </c>
      <c r="F12" s="20" t="s">
        <v>495</v>
      </c>
      <c r="G12" s="21" t="s">
        <v>502</v>
      </c>
      <c r="H12" s="21">
        <v>610</v>
      </c>
      <c r="I12" s="44" t="s">
        <v>14</v>
      </c>
      <c r="J12" s="38" t="s">
        <v>13</v>
      </c>
      <c r="K12" s="21" t="s">
        <v>11</v>
      </c>
      <c r="L12" s="39">
        <f t="shared" ref="L12:L23" si="1">M12*H12</f>
        <v>15384.199999999999</v>
      </c>
      <c r="M12" s="39">
        <f>25.22</f>
        <v>25.22</v>
      </c>
    </row>
    <row r="13" spans="1:13" s="9" customFormat="1" ht="24.95" customHeight="1" outlineLevel="3" x14ac:dyDescent="0.2">
      <c r="A13" s="38" t="s">
        <v>15</v>
      </c>
      <c r="B13" s="38" t="s">
        <v>16</v>
      </c>
      <c r="C13" s="55"/>
      <c r="D13" s="55">
        <f t="shared" si="0"/>
        <v>0</v>
      </c>
      <c r="E13" s="49">
        <f t="shared" ref="E13:E23" si="2">C13*MAX((L13-L13*$H$3))</f>
        <v>0</v>
      </c>
      <c r="F13" s="20" t="s">
        <v>495</v>
      </c>
      <c r="G13" s="21" t="s">
        <v>502</v>
      </c>
      <c r="H13" s="21">
        <v>610</v>
      </c>
      <c r="I13" s="44" t="s">
        <v>18</v>
      </c>
      <c r="J13" s="38" t="s">
        <v>17</v>
      </c>
      <c r="K13" s="21" t="s">
        <v>11</v>
      </c>
      <c r="L13" s="39">
        <f t="shared" si="1"/>
        <v>15097.5</v>
      </c>
      <c r="M13" s="39">
        <f>24.75</f>
        <v>24.75</v>
      </c>
    </row>
    <row r="14" spans="1:13" s="9" customFormat="1" ht="24.95" customHeight="1" outlineLevel="3" x14ac:dyDescent="0.2">
      <c r="A14" s="38" t="s">
        <v>19</v>
      </c>
      <c r="B14" s="38" t="s">
        <v>20</v>
      </c>
      <c r="C14" s="55"/>
      <c r="D14" s="55">
        <f t="shared" si="0"/>
        <v>0</v>
      </c>
      <c r="E14" s="49">
        <f t="shared" si="2"/>
        <v>0</v>
      </c>
      <c r="F14" s="20" t="s">
        <v>495</v>
      </c>
      <c r="G14" s="21" t="s">
        <v>502</v>
      </c>
      <c r="H14" s="21">
        <v>305</v>
      </c>
      <c r="I14" s="44" t="s">
        <v>509</v>
      </c>
      <c r="J14" s="38" t="s">
        <v>21</v>
      </c>
      <c r="K14" s="21" t="s">
        <v>11</v>
      </c>
      <c r="L14" s="39">
        <f t="shared" si="1"/>
        <v>7127.85</v>
      </c>
      <c r="M14" s="39">
        <v>23.37</v>
      </c>
    </row>
    <row r="15" spans="1:13" s="9" customFormat="1" ht="24.95" customHeight="1" outlineLevel="3" x14ac:dyDescent="0.2">
      <c r="A15" s="38" t="s">
        <v>22</v>
      </c>
      <c r="B15" s="38" t="s">
        <v>23</v>
      </c>
      <c r="C15" s="55"/>
      <c r="D15" s="55">
        <f t="shared" si="0"/>
        <v>0</v>
      </c>
      <c r="E15" s="49">
        <f t="shared" si="2"/>
        <v>0</v>
      </c>
      <c r="F15" s="20" t="s">
        <v>495</v>
      </c>
      <c r="G15" s="21" t="s">
        <v>502</v>
      </c>
      <c r="H15" s="21">
        <v>610</v>
      </c>
      <c r="I15" s="44" t="s">
        <v>25</v>
      </c>
      <c r="J15" s="38" t="s">
        <v>24</v>
      </c>
      <c r="K15" s="21" t="s">
        <v>11</v>
      </c>
      <c r="L15" s="39">
        <f t="shared" si="1"/>
        <v>10559.099999999999</v>
      </c>
      <c r="M15" s="39">
        <v>17.309999999999999</v>
      </c>
    </row>
    <row r="16" spans="1:13" s="9" customFormat="1" ht="24.95" customHeight="1" outlineLevel="3" x14ac:dyDescent="0.2">
      <c r="A16" s="38" t="s">
        <v>26</v>
      </c>
      <c r="B16" s="38" t="s">
        <v>27</v>
      </c>
      <c r="C16" s="55"/>
      <c r="D16" s="55">
        <f t="shared" si="0"/>
        <v>0</v>
      </c>
      <c r="E16" s="49">
        <f t="shared" si="2"/>
        <v>0</v>
      </c>
      <c r="F16" s="20" t="s">
        <v>495</v>
      </c>
      <c r="G16" s="21" t="s">
        <v>502</v>
      </c>
      <c r="H16" s="21">
        <v>610</v>
      </c>
      <c r="I16" s="44" t="s">
        <v>29</v>
      </c>
      <c r="J16" s="38" t="s">
        <v>28</v>
      </c>
      <c r="K16" s="21" t="s">
        <v>11</v>
      </c>
      <c r="L16" s="39">
        <f t="shared" si="1"/>
        <v>12334.199999999999</v>
      </c>
      <c r="M16" s="39">
        <v>20.22</v>
      </c>
    </row>
    <row r="17" spans="1:13" s="9" customFormat="1" ht="24.95" customHeight="1" outlineLevel="3" x14ac:dyDescent="0.2">
      <c r="A17" s="38" t="s">
        <v>30</v>
      </c>
      <c r="B17" s="38" t="s">
        <v>31</v>
      </c>
      <c r="C17" s="55"/>
      <c r="D17" s="55">
        <f t="shared" si="0"/>
        <v>0</v>
      </c>
      <c r="E17" s="49">
        <f t="shared" si="2"/>
        <v>0</v>
      </c>
      <c r="F17" s="20" t="s">
        <v>495</v>
      </c>
      <c r="G17" s="21" t="s">
        <v>502</v>
      </c>
      <c r="H17" s="21">
        <v>600</v>
      </c>
      <c r="I17" s="44" t="s">
        <v>29</v>
      </c>
      <c r="J17" s="38" t="s">
        <v>32</v>
      </c>
      <c r="K17" s="21" t="s">
        <v>11</v>
      </c>
      <c r="L17" s="39">
        <f t="shared" si="1"/>
        <v>10872</v>
      </c>
      <c r="M17" s="39">
        <v>18.12</v>
      </c>
    </row>
    <row r="18" spans="1:13" s="9" customFormat="1" ht="24.95" customHeight="1" outlineLevel="3" x14ac:dyDescent="0.2">
      <c r="A18" s="38" t="s">
        <v>33</v>
      </c>
      <c r="B18" s="38" t="s">
        <v>34</v>
      </c>
      <c r="C18" s="55"/>
      <c r="D18" s="55">
        <f t="shared" si="0"/>
        <v>0</v>
      </c>
      <c r="E18" s="49">
        <f t="shared" si="2"/>
        <v>0</v>
      </c>
      <c r="F18" s="20" t="s">
        <v>495</v>
      </c>
      <c r="G18" s="21" t="s">
        <v>502</v>
      </c>
      <c r="H18" s="21">
        <v>610</v>
      </c>
      <c r="I18" s="44" t="s">
        <v>36</v>
      </c>
      <c r="J18" s="38" t="s">
        <v>35</v>
      </c>
      <c r="K18" s="21" t="s">
        <v>11</v>
      </c>
      <c r="L18" s="39">
        <f t="shared" si="1"/>
        <v>16775</v>
      </c>
      <c r="M18" s="39">
        <v>27.5</v>
      </c>
    </row>
    <row r="19" spans="1:13" s="9" customFormat="1" ht="24.95" customHeight="1" outlineLevel="3" x14ac:dyDescent="0.2">
      <c r="A19" s="38" t="s">
        <v>37</v>
      </c>
      <c r="B19" s="38" t="s">
        <v>39</v>
      </c>
      <c r="C19" s="55"/>
      <c r="D19" s="55">
        <f t="shared" si="0"/>
        <v>0</v>
      </c>
      <c r="E19" s="49">
        <f t="shared" si="2"/>
        <v>0</v>
      </c>
      <c r="F19" s="20" t="s">
        <v>495</v>
      </c>
      <c r="G19" s="21" t="s">
        <v>502</v>
      </c>
      <c r="H19" s="21">
        <v>610</v>
      </c>
      <c r="I19" s="44" t="s">
        <v>41</v>
      </c>
      <c r="J19" s="38" t="s">
        <v>40</v>
      </c>
      <c r="K19" s="21" t="s">
        <v>38</v>
      </c>
      <c r="L19" s="39">
        <f t="shared" si="1"/>
        <v>4233.4000000000005</v>
      </c>
      <c r="M19" s="39">
        <v>6.94</v>
      </c>
    </row>
    <row r="20" spans="1:13" s="9" customFormat="1" ht="24.95" customHeight="1" outlineLevel="3" x14ac:dyDescent="0.2">
      <c r="A20" s="38" t="s">
        <v>42</v>
      </c>
      <c r="B20" s="38" t="s">
        <v>43</v>
      </c>
      <c r="C20" s="55"/>
      <c r="D20" s="55">
        <f t="shared" si="0"/>
        <v>0</v>
      </c>
      <c r="E20" s="49">
        <f t="shared" si="2"/>
        <v>0</v>
      </c>
      <c r="F20" s="20" t="s">
        <v>495</v>
      </c>
      <c r="G20" s="21" t="s">
        <v>502</v>
      </c>
      <c r="H20" s="21">
        <v>610</v>
      </c>
      <c r="I20" s="44" t="s">
        <v>45</v>
      </c>
      <c r="J20" s="38" t="s">
        <v>44</v>
      </c>
      <c r="K20" s="21" t="s">
        <v>11</v>
      </c>
      <c r="L20" s="39">
        <f t="shared" si="1"/>
        <v>6960.1</v>
      </c>
      <c r="M20" s="39">
        <v>11.41</v>
      </c>
    </row>
    <row r="21" spans="1:13" s="9" customFormat="1" ht="24.95" customHeight="1" outlineLevel="3" x14ac:dyDescent="0.2">
      <c r="A21" s="38" t="s">
        <v>46</v>
      </c>
      <c r="B21" s="38" t="s">
        <v>47</v>
      </c>
      <c r="C21" s="55"/>
      <c r="D21" s="55">
        <f t="shared" si="0"/>
        <v>0</v>
      </c>
      <c r="E21" s="49">
        <f t="shared" si="2"/>
        <v>0</v>
      </c>
      <c r="F21" s="20" t="s">
        <v>495</v>
      </c>
      <c r="G21" s="21" t="s">
        <v>502</v>
      </c>
      <c r="H21" s="21">
        <v>600</v>
      </c>
      <c r="I21" s="44" t="s">
        <v>49</v>
      </c>
      <c r="J21" s="38" t="s">
        <v>48</v>
      </c>
      <c r="K21" s="21" t="s">
        <v>11</v>
      </c>
      <c r="L21" s="39">
        <f t="shared" si="1"/>
        <v>5106</v>
      </c>
      <c r="M21" s="39">
        <v>8.51</v>
      </c>
    </row>
    <row r="22" spans="1:13" s="9" customFormat="1" ht="24.95" customHeight="1" outlineLevel="3" x14ac:dyDescent="0.2">
      <c r="A22" s="38" t="s">
        <v>50</v>
      </c>
      <c r="B22" s="38" t="s">
        <v>51</v>
      </c>
      <c r="C22" s="55"/>
      <c r="D22" s="55">
        <f t="shared" si="0"/>
        <v>0</v>
      </c>
      <c r="E22" s="49">
        <f t="shared" si="2"/>
        <v>0</v>
      </c>
      <c r="F22" s="20" t="s">
        <v>495</v>
      </c>
      <c r="G22" s="21" t="s">
        <v>502</v>
      </c>
      <c r="H22" s="21">
        <v>610</v>
      </c>
      <c r="I22" s="44" t="s">
        <v>49</v>
      </c>
      <c r="J22" s="38" t="s">
        <v>52</v>
      </c>
      <c r="K22" s="21" t="s">
        <v>11</v>
      </c>
      <c r="L22" s="39">
        <f t="shared" si="1"/>
        <v>5380.2</v>
      </c>
      <c r="M22" s="39">
        <v>8.82</v>
      </c>
    </row>
    <row r="23" spans="1:13" s="9" customFormat="1" ht="24.95" customHeight="1" outlineLevel="3" x14ac:dyDescent="0.2">
      <c r="A23" s="38" t="s">
        <v>53</v>
      </c>
      <c r="B23" s="38" t="s">
        <v>54</v>
      </c>
      <c r="C23" s="55"/>
      <c r="D23" s="55">
        <f t="shared" si="0"/>
        <v>0</v>
      </c>
      <c r="E23" s="49">
        <f t="shared" si="2"/>
        <v>0</v>
      </c>
      <c r="F23" s="20" t="s">
        <v>495</v>
      </c>
      <c r="G23" s="21" t="s">
        <v>502</v>
      </c>
      <c r="H23" s="21">
        <v>610</v>
      </c>
      <c r="I23" s="44" t="s">
        <v>56</v>
      </c>
      <c r="J23" s="38" t="s">
        <v>55</v>
      </c>
      <c r="K23" s="21" t="s">
        <v>11</v>
      </c>
      <c r="L23" s="39">
        <f t="shared" si="1"/>
        <v>12437.9</v>
      </c>
      <c r="M23" s="39">
        <v>20.39</v>
      </c>
    </row>
    <row r="24" spans="1:13" s="15" customFormat="1" ht="24.95" customHeight="1" outlineLevel="2" x14ac:dyDescent="0.2">
      <c r="A24" s="19" t="s">
        <v>57</v>
      </c>
      <c r="B24" s="19"/>
      <c r="C24" s="56"/>
      <c r="D24" s="56"/>
      <c r="E24" s="50"/>
      <c r="F24" s="33"/>
      <c r="G24" s="22"/>
      <c r="H24" s="22"/>
      <c r="I24" s="33"/>
      <c r="J24" s="33"/>
      <c r="K24" s="22"/>
      <c r="L24" s="33"/>
      <c r="M24" s="33"/>
    </row>
    <row r="25" spans="1:13" s="9" customFormat="1" ht="24.95" customHeight="1" outlineLevel="3" x14ac:dyDescent="0.2">
      <c r="A25" s="38" t="s">
        <v>58</v>
      </c>
      <c r="B25" s="38" t="s">
        <v>59</v>
      </c>
      <c r="C25" s="55"/>
      <c r="D25" s="55">
        <f>C25*H25</f>
        <v>0</v>
      </c>
      <c r="E25" s="49">
        <f t="shared" ref="E25:E26" si="3">C25*MAX((L25-L25*$H$3))</f>
        <v>0</v>
      </c>
      <c r="F25" s="20" t="s">
        <v>495</v>
      </c>
      <c r="G25" s="21" t="s">
        <v>502</v>
      </c>
      <c r="H25" s="21">
        <v>610</v>
      </c>
      <c r="I25" s="44" t="s">
        <v>61</v>
      </c>
      <c r="J25" s="38" t="s">
        <v>60</v>
      </c>
      <c r="K25" s="21" t="s">
        <v>11</v>
      </c>
      <c r="L25" s="39">
        <f>M25*H25</f>
        <v>5410.7</v>
      </c>
      <c r="M25" s="39">
        <v>8.8699999999999992</v>
      </c>
    </row>
    <row r="26" spans="1:13" s="9" customFormat="1" ht="24.95" customHeight="1" outlineLevel="3" x14ac:dyDescent="0.2">
      <c r="A26" s="38" t="s">
        <v>62</v>
      </c>
      <c r="B26" s="38" t="s">
        <v>63</v>
      </c>
      <c r="C26" s="55"/>
      <c r="D26" s="55">
        <f>C26*H26</f>
        <v>0</v>
      </c>
      <c r="E26" s="49">
        <f t="shared" si="3"/>
        <v>0</v>
      </c>
      <c r="F26" s="20" t="s">
        <v>495</v>
      </c>
      <c r="G26" s="21" t="s">
        <v>502</v>
      </c>
      <c r="H26" s="21">
        <v>610</v>
      </c>
      <c r="I26" s="44" t="s">
        <v>65</v>
      </c>
      <c r="J26" s="38" t="s">
        <v>64</v>
      </c>
      <c r="K26" s="21" t="s">
        <v>11</v>
      </c>
      <c r="L26" s="39">
        <f>M26*H26</f>
        <v>3007.2999999999997</v>
      </c>
      <c r="M26" s="39">
        <v>4.93</v>
      </c>
    </row>
    <row r="27" spans="1:13" s="15" customFormat="1" ht="24.95" customHeight="1" outlineLevel="2" x14ac:dyDescent="0.2">
      <c r="A27" s="19" t="s">
        <v>66</v>
      </c>
      <c r="B27" s="19"/>
      <c r="C27" s="56"/>
      <c r="D27" s="56"/>
      <c r="E27" s="50"/>
      <c r="F27" s="33"/>
      <c r="G27" s="22"/>
      <c r="H27" s="22"/>
      <c r="I27" s="33"/>
      <c r="J27" s="33"/>
      <c r="K27" s="22"/>
      <c r="L27" s="33"/>
      <c r="M27" s="33"/>
    </row>
    <row r="28" spans="1:13" s="9" customFormat="1" ht="24.95" customHeight="1" outlineLevel="3" x14ac:dyDescent="0.2">
      <c r="A28" s="38" t="s">
        <v>67</v>
      </c>
      <c r="B28" s="38" t="s">
        <v>68</v>
      </c>
      <c r="C28" s="55"/>
      <c r="D28" s="55">
        <f t="shared" ref="D28:D41" si="4">C28*H28</f>
        <v>0</v>
      </c>
      <c r="E28" s="49">
        <f t="shared" ref="E28:E41" si="5">C28*MAX((L28-L28*$H$3))</f>
        <v>0</v>
      </c>
      <c r="F28" s="20" t="s">
        <v>495</v>
      </c>
      <c r="G28" s="21" t="s">
        <v>502</v>
      </c>
      <c r="H28" s="21">
        <v>610</v>
      </c>
      <c r="I28" s="44" t="s">
        <v>70</v>
      </c>
      <c r="J28" s="38" t="s">
        <v>69</v>
      </c>
      <c r="K28" s="21" t="s">
        <v>11</v>
      </c>
      <c r="L28" s="39">
        <f t="shared" ref="L28:L41" si="6">M28*H28</f>
        <v>13249.199999999999</v>
      </c>
      <c r="M28" s="39">
        <v>21.72</v>
      </c>
    </row>
    <row r="29" spans="1:13" s="9" customFormat="1" ht="24.95" customHeight="1" outlineLevel="3" x14ac:dyDescent="0.2">
      <c r="A29" s="38" t="s">
        <v>71</v>
      </c>
      <c r="B29" s="38" t="s">
        <v>72</v>
      </c>
      <c r="C29" s="55"/>
      <c r="D29" s="55">
        <f t="shared" si="4"/>
        <v>0</v>
      </c>
      <c r="E29" s="49">
        <f t="shared" si="5"/>
        <v>0</v>
      </c>
      <c r="F29" s="20" t="s">
        <v>495</v>
      </c>
      <c r="G29" s="21" t="s">
        <v>502</v>
      </c>
      <c r="H29" s="21">
        <v>610</v>
      </c>
      <c r="I29" s="44" t="s">
        <v>74</v>
      </c>
      <c r="J29" s="38" t="s">
        <v>73</v>
      </c>
      <c r="K29" s="21" t="s">
        <v>11</v>
      </c>
      <c r="L29" s="39">
        <f t="shared" si="6"/>
        <v>11108.1</v>
      </c>
      <c r="M29" s="39">
        <v>18.21</v>
      </c>
    </row>
    <row r="30" spans="1:13" s="9" customFormat="1" ht="24.95" customHeight="1" outlineLevel="3" x14ac:dyDescent="0.2">
      <c r="A30" s="38" t="s">
        <v>75</v>
      </c>
      <c r="B30" s="38" t="s">
        <v>76</v>
      </c>
      <c r="C30" s="55"/>
      <c r="D30" s="55">
        <f t="shared" si="4"/>
        <v>0</v>
      </c>
      <c r="E30" s="49">
        <f t="shared" si="5"/>
        <v>0</v>
      </c>
      <c r="F30" s="20" t="s">
        <v>495</v>
      </c>
      <c r="G30" s="21" t="s">
        <v>502</v>
      </c>
      <c r="H30" s="21">
        <v>610</v>
      </c>
      <c r="I30" s="44" t="s">
        <v>78</v>
      </c>
      <c r="J30" s="38" t="s">
        <v>77</v>
      </c>
      <c r="K30" s="21" t="s">
        <v>11</v>
      </c>
      <c r="L30" s="39">
        <f t="shared" si="6"/>
        <v>10455.4</v>
      </c>
      <c r="M30" s="39">
        <v>17.14</v>
      </c>
    </row>
    <row r="31" spans="1:13" s="9" customFormat="1" ht="24.95" customHeight="1" outlineLevel="3" x14ac:dyDescent="0.2">
      <c r="A31" s="38" t="s">
        <v>79</v>
      </c>
      <c r="B31" s="38" t="s">
        <v>80</v>
      </c>
      <c r="C31" s="55"/>
      <c r="D31" s="55">
        <f t="shared" si="4"/>
        <v>0</v>
      </c>
      <c r="E31" s="49">
        <f t="shared" si="5"/>
        <v>0</v>
      </c>
      <c r="F31" s="20" t="s">
        <v>495</v>
      </c>
      <c r="G31" s="21" t="s">
        <v>502</v>
      </c>
      <c r="H31" s="21">
        <v>610</v>
      </c>
      <c r="I31" s="44" t="s">
        <v>82</v>
      </c>
      <c r="J31" s="38" t="s">
        <v>81</v>
      </c>
      <c r="K31" s="21" t="s">
        <v>11</v>
      </c>
      <c r="L31" s="39">
        <f t="shared" si="6"/>
        <v>12462.3</v>
      </c>
      <c r="M31" s="39">
        <v>20.43</v>
      </c>
    </row>
    <row r="32" spans="1:13" s="9" customFormat="1" ht="24.95" customHeight="1" outlineLevel="3" x14ac:dyDescent="0.2">
      <c r="A32" s="38" t="s">
        <v>83</v>
      </c>
      <c r="B32" s="38" t="s">
        <v>84</v>
      </c>
      <c r="C32" s="55"/>
      <c r="D32" s="55">
        <f t="shared" si="4"/>
        <v>0</v>
      </c>
      <c r="E32" s="49">
        <f t="shared" si="5"/>
        <v>0</v>
      </c>
      <c r="F32" s="20" t="s">
        <v>495</v>
      </c>
      <c r="G32" s="21" t="s">
        <v>502</v>
      </c>
      <c r="H32" s="21">
        <v>610</v>
      </c>
      <c r="I32" s="44" t="s">
        <v>86</v>
      </c>
      <c r="J32" s="38" t="s">
        <v>85</v>
      </c>
      <c r="K32" s="21" t="s">
        <v>11</v>
      </c>
      <c r="L32" s="39">
        <f t="shared" si="6"/>
        <v>13078.400000000001</v>
      </c>
      <c r="M32" s="39">
        <v>21.44</v>
      </c>
    </row>
    <row r="33" spans="1:13" s="9" customFormat="1" ht="24.95" customHeight="1" outlineLevel="3" x14ac:dyDescent="0.2">
      <c r="A33" s="38" t="s">
        <v>87</v>
      </c>
      <c r="B33" s="38" t="s">
        <v>88</v>
      </c>
      <c r="C33" s="55"/>
      <c r="D33" s="55">
        <f t="shared" si="4"/>
        <v>0</v>
      </c>
      <c r="E33" s="49">
        <f t="shared" si="5"/>
        <v>0</v>
      </c>
      <c r="F33" s="20" t="s">
        <v>495</v>
      </c>
      <c r="G33" s="21" t="s">
        <v>502</v>
      </c>
      <c r="H33" s="21">
        <v>610</v>
      </c>
      <c r="I33" s="44" t="s">
        <v>90</v>
      </c>
      <c r="J33" s="38" t="s">
        <v>89</v>
      </c>
      <c r="K33" s="21" t="s">
        <v>11</v>
      </c>
      <c r="L33" s="39">
        <f t="shared" si="6"/>
        <v>11699.8</v>
      </c>
      <c r="M33" s="39">
        <v>19.18</v>
      </c>
    </row>
    <row r="34" spans="1:13" s="9" customFormat="1" ht="24.95" customHeight="1" outlineLevel="3" x14ac:dyDescent="0.2">
      <c r="A34" s="38" t="s">
        <v>91</v>
      </c>
      <c r="B34" s="38" t="s">
        <v>92</v>
      </c>
      <c r="C34" s="55"/>
      <c r="D34" s="55">
        <f t="shared" si="4"/>
        <v>0</v>
      </c>
      <c r="E34" s="49">
        <f t="shared" si="5"/>
        <v>0</v>
      </c>
      <c r="F34" s="20" t="s">
        <v>495</v>
      </c>
      <c r="G34" s="21" t="s">
        <v>502</v>
      </c>
      <c r="H34" s="21">
        <v>610</v>
      </c>
      <c r="I34" s="44" t="s">
        <v>94</v>
      </c>
      <c r="J34" s="38" t="s">
        <v>93</v>
      </c>
      <c r="K34" s="21" t="s">
        <v>11</v>
      </c>
      <c r="L34" s="39">
        <f t="shared" si="6"/>
        <v>10693.300000000001</v>
      </c>
      <c r="M34" s="39">
        <v>17.53</v>
      </c>
    </row>
    <row r="35" spans="1:13" s="9" customFormat="1" ht="24.95" customHeight="1" outlineLevel="3" x14ac:dyDescent="0.2">
      <c r="A35" s="38" t="s">
        <v>95</v>
      </c>
      <c r="B35" s="38" t="s">
        <v>96</v>
      </c>
      <c r="C35" s="55"/>
      <c r="D35" s="55">
        <f t="shared" si="4"/>
        <v>0</v>
      </c>
      <c r="E35" s="49">
        <f t="shared" si="5"/>
        <v>0</v>
      </c>
      <c r="F35" s="20" t="s">
        <v>495</v>
      </c>
      <c r="G35" s="21" t="s">
        <v>502</v>
      </c>
      <c r="H35" s="21">
        <v>600</v>
      </c>
      <c r="I35" s="44" t="s">
        <v>94</v>
      </c>
      <c r="J35" s="38" t="s">
        <v>97</v>
      </c>
      <c r="K35" s="21" t="s">
        <v>11</v>
      </c>
      <c r="L35" s="39">
        <f t="shared" si="6"/>
        <v>10434</v>
      </c>
      <c r="M35" s="39">
        <v>17.39</v>
      </c>
    </row>
    <row r="36" spans="1:13" s="9" customFormat="1" ht="24.95" customHeight="1" outlineLevel="3" x14ac:dyDescent="0.2">
      <c r="A36" s="38" t="s">
        <v>98</v>
      </c>
      <c r="B36" s="38" t="s">
        <v>99</v>
      </c>
      <c r="C36" s="55"/>
      <c r="D36" s="55">
        <f t="shared" si="4"/>
        <v>0</v>
      </c>
      <c r="E36" s="49">
        <f t="shared" si="5"/>
        <v>0</v>
      </c>
      <c r="F36" s="20" t="s">
        <v>495</v>
      </c>
      <c r="G36" s="21" t="s">
        <v>502</v>
      </c>
      <c r="H36" s="21">
        <v>610</v>
      </c>
      <c r="I36" s="44" t="s">
        <v>101</v>
      </c>
      <c r="J36" s="38" t="s">
        <v>100</v>
      </c>
      <c r="K36" s="21" t="s">
        <v>11</v>
      </c>
      <c r="L36" s="39">
        <f t="shared" si="6"/>
        <v>15420.800000000001</v>
      </c>
      <c r="M36" s="39">
        <v>25.28</v>
      </c>
    </row>
    <row r="37" spans="1:13" s="9" customFormat="1" ht="24.95" customHeight="1" outlineLevel="3" x14ac:dyDescent="0.2">
      <c r="A37" s="38" t="s">
        <v>102</v>
      </c>
      <c r="B37" s="38" t="s">
        <v>103</v>
      </c>
      <c r="C37" s="55"/>
      <c r="D37" s="55">
        <f t="shared" si="4"/>
        <v>0</v>
      </c>
      <c r="E37" s="49">
        <f t="shared" si="5"/>
        <v>0</v>
      </c>
      <c r="F37" s="20" t="s">
        <v>495</v>
      </c>
      <c r="G37" s="21" t="s">
        <v>502</v>
      </c>
      <c r="H37" s="21">
        <v>610</v>
      </c>
      <c r="I37" s="44" t="s">
        <v>105</v>
      </c>
      <c r="J37" s="38" t="s">
        <v>104</v>
      </c>
      <c r="K37" s="21" t="s">
        <v>38</v>
      </c>
      <c r="L37" s="39">
        <f t="shared" si="6"/>
        <v>3678.3</v>
      </c>
      <c r="M37" s="39">
        <v>6.03</v>
      </c>
    </row>
    <row r="38" spans="1:13" s="9" customFormat="1" ht="24.95" customHeight="1" outlineLevel="3" x14ac:dyDescent="0.2">
      <c r="A38" s="38" t="s">
        <v>106</v>
      </c>
      <c r="B38" s="38" t="s">
        <v>107</v>
      </c>
      <c r="C38" s="55"/>
      <c r="D38" s="55">
        <f t="shared" si="4"/>
        <v>0</v>
      </c>
      <c r="E38" s="49">
        <f t="shared" si="5"/>
        <v>0</v>
      </c>
      <c r="F38" s="20" t="s">
        <v>495</v>
      </c>
      <c r="G38" s="21" t="s">
        <v>502</v>
      </c>
      <c r="H38" s="21">
        <v>610</v>
      </c>
      <c r="I38" s="44" t="s">
        <v>109</v>
      </c>
      <c r="J38" s="38" t="s">
        <v>108</v>
      </c>
      <c r="K38" s="21" t="s">
        <v>11</v>
      </c>
      <c r="L38" s="39">
        <f t="shared" si="6"/>
        <v>5642.5</v>
      </c>
      <c r="M38" s="39">
        <v>9.25</v>
      </c>
    </row>
    <row r="39" spans="1:13" s="9" customFormat="1" ht="24.95" customHeight="1" outlineLevel="3" x14ac:dyDescent="0.2">
      <c r="A39" s="38" t="s">
        <v>110</v>
      </c>
      <c r="B39" s="38" t="s">
        <v>111</v>
      </c>
      <c r="C39" s="55"/>
      <c r="D39" s="55">
        <f t="shared" si="4"/>
        <v>0</v>
      </c>
      <c r="E39" s="49">
        <f t="shared" si="5"/>
        <v>0</v>
      </c>
      <c r="F39" s="20" t="s">
        <v>495</v>
      </c>
      <c r="G39" s="21" t="s">
        <v>502</v>
      </c>
      <c r="H39" s="21">
        <v>600</v>
      </c>
      <c r="I39" s="44" t="s">
        <v>113</v>
      </c>
      <c r="J39" s="38" t="s">
        <v>112</v>
      </c>
      <c r="K39" s="21" t="s">
        <v>11</v>
      </c>
      <c r="L39" s="39">
        <f t="shared" si="6"/>
        <v>4524</v>
      </c>
      <c r="M39" s="39">
        <v>7.54</v>
      </c>
    </row>
    <row r="40" spans="1:13" s="9" customFormat="1" ht="24.95" customHeight="1" outlineLevel="3" x14ac:dyDescent="0.2">
      <c r="A40" s="38" t="s">
        <v>114</v>
      </c>
      <c r="B40" s="38" t="s">
        <v>115</v>
      </c>
      <c r="C40" s="55"/>
      <c r="D40" s="55">
        <f t="shared" si="4"/>
        <v>0</v>
      </c>
      <c r="E40" s="49">
        <f t="shared" si="5"/>
        <v>0</v>
      </c>
      <c r="F40" s="20" t="s">
        <v>495</v>
      </c>
      <c r="G40" s="21" t="s">
        <v>502</v>
      </c>
      <c r="H40" s="21">
        <v>610</v>
      </c>
      <c r="I40" s="44" t="s">
        <v>113</v>
      </c>
      <c r="J40" s="38" t="s">
        <v>116</v>
      </c>
      <c r="K40" s="21" t="s">
        <v>11</v>
      </c>
      <c r="L40" s="39">
        <f t="shared" si="6"/>
        <v>4300.5</v>
      </c>
      <c r="M40" s="39">
        <v>7.05</v>
      </c>
    </row>
    <row r="41" spans="1:13" s="9" customFormat="1" ht="24.95" customHeight="1" outlineLevel="3" x14ac:dyDescent="0.2">
      <c r="A41" s="38" t="s">
        <v>117</v>
      </c>
      <c r="B41" s="38" t="s">
        <v>118</v>
      </c>
      <c r="C41" s="55"/>
      <c r="D41" s="55">
        <f t="shared" si="4"/>
        <v>0</v>
      </c>
      <c r="E41" s="49">
        <f t="shared" si="5"/>
        <v>0</v>
      </c>
      <c r="F41" s="20" t="s">
        <v>495</v>
      </c>
      <c r="G41" s="21" t="s">
        <v>502</v>
      </c>
      <c r="H41" s="21">
        <v>610</v>
      </c>
      <c r="I41" s="44" t="s">
        <v>120</v>
      </c>
      <c r="J41" s="38" t="s">
        <v>119</v>
      </c>
      <c r="K41" s="21" t="s">
        <v>11</v>
      </c>
      <c r="L41" s="39">
        <f t="shared" si="6"/>
        <v>12468.400000000001</v>
      </c>
      <c r="M41" s="39">
        <v>20.440000000000001</v>
      </c>
    </row>
    <row r="42" spans="1:13" s="15" customFormat="1" ht="24.95" customHeight="1" outlineLevel="2" x14ac:dyDescent="0.2">
      <c r="A42" s="19" t="s">
        <v>121</v>
      </c>
      <c r="B42" s="19"/>
      <c r="C42" s="56"/>
      <c r="D42" s="56"/>
      <c r="E42" s="50"/>
      <c r="F42" s="33"/>
      <c r="G42" s="22"/>
      <c r="H42" s="22"/>
      <c r="I42" s="33"/>
      <c r="J42" s="33"/>
      <c r="K42" s="22"/>
      <c r="L42" s="33"/>
      <c r="M42" s="33"/>
    </row>
    <row r="43" spans="1:13" s="9" customFormat="1" ht="24.95" customHeight="1" outlineLevel="3" x14ac:dyDescent="0.2">
      <c r="A43" s="38" t="s">
        <v>122</v>
      </c>
      <c r="B43" s="38" t="s">
        <v>123</v>
      </c>
      <c r="C43" s="55"/>
      <c r="D43" s="55">
        <f>C43*H43</f>
        <v>0</v>
      </c>
      <c r="E43" s="49">
        <f>C43*MAX((L43-L43*$H$3))</f>
        <v>0</v>
      </c>
      <c r="F43" s="20" t="s">
        <v>495</v>
      </c>
      <c r="G43" s="21" t="s">
        <v>502</v>
      </c>
      <c r="H43" s="21">
        <v>305</v>
      </c>
      <c r="I43" s="44" t="s">
        <v>125</v>
      </c>
      <c r="J43" s="38" t="s">
        <v>124</v>
      </c>
      <c r="K43" s="21" t="s">
        <v>11</v>
      </c>
      <c r="L43" s="39">
        <f>M43*H43</f>
        <v>31265.550000000003</v>
      </c>
      <c r="M43" s="39">
        <v>102.51</v>
      </c>
    </row>
    <row r="44" spans="1:13" s="12" customFormat="1" ht="24.95" customHeight="1" outlineLevel="1" x14ac:dyDescent="0.2">
      <c r="A44" s="16" t="s">
        <v>126</v>
      </c>
      <c r="B44" s="18"/>
      <c r="C44" s="57"/>
      <c r="D44" s="57"/>
      <c r="E44" s="51"/>
      <c r="F44" s="31"/>
      <c r="G44" s="23"/>
      <c r="H44" s="23"/>
      <c r="I44" s="31"/>
      <c r="J44" s="31"/>
      <c r="K44" s="23"/>
      <c r="L44" s="31"/>
      <c r="M44" s="31"/>
    </row>
    <row r="45" spans="1:13" s="15" customFormat="1" ht="24.95" customHeight="1" outlineLevel="2" x14ac:dyDescent="0.2">
      <c r="A45" s="19" t="s">
        <v>127</v>
      </c>
      <c r="B45" s="19"/>
      <c r="C45" s="56"/>
      <c r="D45" s="56"/>
      <c r="E45" s="50"/>
      <c r="F45" s="33"/>
      <c r="G45" s="22"/>
      <c r="H45" s="22"/>
      <c r="I45" s="33"/>
      <c r="J45" s="33"/>
      <c r="K45" s="22"/>
      <c r="L45" s="33"/>
      <c r="M45" s="33"/>
    </row>
    <row r="46" spans="1:13" s="9" customFormat="1" ht="24.95" customHeight="1" outlineLevel="3" x14ac:dyDescent="0.2">
      <c r="A46" s="38" t="s">
        <v>128</v>
      </c>
      <c r="B46" s="38" t="s">
        <v>129</v>
      </c>
      <c r="C46" s="55"/>
      <c r="D46" s="55">
        <f>C46*H46</f>
        <v>0</v>
      </c>
      <c r="E46" s="49">
        <f>C46*MAX((L46-L46*$H$3))</f>
        <v>0</v>
      </c>
      <c r="F46" s="20" t="s">
        <v>495</v>
      </c>
      <c r="G46" s="21" t="s">
        <v>502</v>
      </c>
      <c r="H46" s="21">
        <v>400</v>
      </c>
      <c r="I46" s="44" t="s">
        <v>131</v>
      </c>
      <c r="J46" s="38" t="s">
        <v>130</v>
      </c>
      <c r="K46" s="21" t="s">
        <v>11</v>
      </c>
      <c r="L46" s="39">
        <f>M46*H46</f>
        <v>3160</v>
      </c>
      <c r="M46" s="39">
        <v>7.9</v>
      </c>
    </row>
    <row r="47" spans="1:13" s="15" customFormat="1" ht="24.95" customHeight="1" outlineLevel="2" x14ac:dyDescent="0.2">
      <c r="A47" s="19" t="s">
        <v>132</v>
      </c>
      <c r="B47" s="19"/>
      <c r="C47" s="56"/>
      <c r="D47" s="56"/>
      <c r="E47" s="50"/>
      <c r="F47" s="33"/>
      <c r="G47" s="22"/>
      <c r="H47" s="22"/>
      <c r="I47" s="33"/>
      <c r="J47" s="33"/>
      <c r="K47" s="22"/>
      <c r="L47" s="33"/>
      <c r="M47" s="33"/>
    </row>
    <row r="48" spans="1:13" s="9" customFormat="1" ht="24.95" customHeight="1" outlineLevel="3" x14ac:dyDescent="0.2">
      <c r="A48" s="38" t="s">
        <v>133</v>
      </c>
      <c r="B48" s="38" t="s">
        <v>135</v>
      </c>
      <c r="C48" s="55"/>
      <c r="D48" s="55">
        <f>C48*H48</f>
        <v>0</v>
      </c>
      <c r="E48" s="49">
        <f t="shared" ref="E48:E52" si="7">C48*MAX((L48-L48*$H$3))</f>
        <v>0</v>
      </c>
      <c r="F48" s="20" t="s">
        <v>495</v>
      </c>
      <c r="G48" s="21" t="s">
        <v>502</v>
      </c>
      <c r="H48" s="21">
        <v>400</v>
      </c>
      <c r="I48" s="44" t="s">
        <v>509</v>
      </c>
      <c r="J48" s="38" t="s">
        <v>136</v>
      </c>
      <c r="K48" s="21" t="s">
        <v>134</v>
      </c>
      <c r="L48" s="39">
        <f>M48*H48</f>
        <v>5192</v>
      </c>
      <c r="M48" s="39">
        <v>12.98</v>
      </c>
    </row>
    <row r="49" spans="1:13" s="9" customFormat="1" ht="24.95" customHeight="1" outlineLevel="3" x14ac:dyDescent="0.2">
      <c r="A49" s="38" t="s">
        <v>137</v>
      </c>
      <c r="B49" s="38" t="s">
        <v>138</v>
      </c>
      <c r="C49" s="55"/>
      <c r="D49" s="55">
        <f>C49*H49</f>
        <v>0</v>
      </c>
      <c r="E49" s="49">
        <f t="shared" si="7"/>
        <v>0</v>
      </c>
      <c r="F49" s="20" t="s">
        <v>495</v>
      </c>
      <c r="G49" s="21" t="s">
        <v>502</v>
      </c>
      <c r="H49" s="21">
        <v>400</v>
      </c>
      <c r="I49" s="44" t="s">
        <v>140</v>
      </c>
      <c r="J49" s="38" t="s">
        <v>139</v>
      </c>
      <c r="K49" s="21" t="s">
        <v>11</v>
      </c>
      <c r="L49" s="39">
        <f>M49*H49</f>
        <v>3611.9999999999995</v>
      </c>
      <c r="M49" s="39">
        <v>9.0299999999999994</v>
      </c>
    </row>
    <row r="50" spans="1:13" s="9" customFormat="1" ht="24.95" customHeight="1" outlineLevel="3" x14ac:dyDescent="0.2">
      <c r="A50" s="38" t="s">
        <v>141</v>
      </c>
      <c r="B50" s="38" t="s">
        <v>142</v>
      </c>
      <c r="C50" s="55"/>
      <c r="D50" s="55">
        <f>C50*H50</f>
        <v>0</v>
      </c>
      <c r="E50" s="49">
        <f t="shared" si="7"/>
        <v>0</v>
      </c>
      <c r="F50" s="20" t="s">
        <v>495</v>
      </c>
      <c r="G50" s="21" t="s">
        <v>502</v>
      </c>
      <c r="H50" s="21">
        <v>400</v>
      </c>
      <c r="I50" s="44" t="s">
        <v>144</v>
      </c>
      <c r="J50" s="38" t="s">
        <v>143</v>
      </c>
      <c r="K50" s="21" t="s">
        <v>134</v>
      </c>
      <c r="L50" s="39">
        <f>M50*H50</f>
        <v>5860</v>
      </c>
      <c r="M50" s="39">
        <v>14.65</v>
      </c>
    </row>
    <row r="51" spans="1:13" s="9" customFormat="1" ht="24.95" customHeight="1" outlineLevel="3" x14ac:dyDescent="0.2">
      <c r="A51" s="38" t="s">
        <v>145</v>
      </c>
      <c r="B51" s="38" t="s">
        <v>146</v>
      </c>
      <c r="C51" s="55"/>
      <c r="D51" s="55">
        <f>C51*H51</f>
        <v>0</v>
      </c>
      <c r="E51" s="49">
        <f t="shared" si="7"/>
        <v>0</v>
      </c>
      <c r="F51" s="20" t="s">
        <v>495</v>
      </c>
      <c r="G51" s="21" t="s">
        <v>502</v>
      </c>
      <c r="H51" s="21">
        <v>400</v>
      </c>
      <c r="I51" s="44" t="s">
        <v>148</v>
      </c>
      <c r="J51" s="38" t="s">
        <v>147</v>
      </c>
      <c r="K51" s="21" t="s">
        <v>134</v>
      </c>
      <c r="L51" s="39">
        <f>M51*H51</f>
        <v>7240.0000000000009</v>
      </c>
      <c r="M51" s="39">
        <v>18.100000000000001</v>
      </c>
    </row>
    <row r="52" spans="1:13" s="9" customFormat="1" ht="24.95" customHeight="1" outlineLevel="3" x14ac:dyDescent="0.2">
      <c r="A52" s="38" t="s">
        <v>149</v>
      </c>
      <c r="B52" s="38" t="s">
        <v>150</v>
      </c>
      <c r="C52" s="55"/>
      <c r="D52" s="55">
        <f>C52*H52</f>
        <v>0</v>
      </c>
      <c r="E52" s="49">
        <f t="shared" si="7"/>
        <v>0</v>
      </c>
      <c r="F52" s="20" t="s">
        <v>495</v>
      </c>
      <c r="G52" s="21" t="s">
        <v>502</v>
      </c>
      <c r="H52" s="21">
        <v>400</v>
      </c>
      <c r="I52" s="44" t="s">
        <v>152</v>
      </c>
      <c r="J52" s="38" t="s">
        <v>151</v>
      </c>
      <c r="K52" s="21" t="s">
        <v>134</v>
      </c>
      <c r="L52" s="39">
        <f>M52*H52</f>
        <v>4316</v>
      </c>
      <c r="M52" s="39">
        <v>10.79</v>
      </c>
    </row>
    <row r="53" spans="1:13" s="12" customFormat="1" ht="24.95" customHeight="1" outlineLevel="1" x14ac:dyDescent="0.2">
      <c r="A53" s="16" t="s">
        <v>153</v>
      </c>
      <c r="B53" s="18"/>
      <c r="C53" s="57"/>
      <c r="D53" s="57"/>
      <c r="E53" s="51"/>
      <c r="F53" s="31"/>
      <c r="G53" s="23"/>
      <c r="H53" s="23"/>
      <c r="I53" s="31"/>
      <c r="J53" s="31"/>
      <c r="K53" s="23"/>
      <c r="L53" s="31"/>
      <c r="M53" s="31"/>
    </row>
    <row r="54" spans="1:13" s="15" customFormat="1" ht="24.95" customHeight="1" outlineLevel="2" x14ac:dyDescent="0.2">
      <c r="A54" s="19" t="s">
        <v>154</v>
      </c>
      <c r="B54" s="19"/>
      <c r="C54" s="56"/>
      <c r="D54" s="56"/>
      <c r="E54" s="50"/>
      <c r="F54" s="33"/>
      <c r="G54" s="22"/>
      <c r="H54" s="22"/>
      <c r="I54" s="33"/>
      <c r="J54" s="33"/>
      <c r="K54" s="22"/>
      <c r="L54" s="33"/>
      <c r="M54" s="33"/>
    </row>
    <row r="55" spans="1:13" s="9" customFormat="1" ht="24.95" customHeight="1" outlineLevel="3" x14ac:dyDescent="0.2">
      <c r="A55" s="38" t="s">
        <v>155</v>
      </c>
      <c r="B55" s="38" t="s">
        <v>156</v>
      </c>
      <c r="C55" s="55"/>
      <c r="D55" s="55">
        <f>C55*H55</f>
        <v>0</v>
      </c>
      <c r="E55" s="49">
        <f t="shared" ref="E55:E56" si="8">C55*MAX((L55-L55*$H$3))</f>
        <v>0</v>
      </c>
      <c r="F55" s="20" t="s">
        <v>495</v>
      </c>
      <c r="G55" s="21" t="s">
        <v>502</v>
      </c>
      <c r="H55" s="21">
        <v>400</v>
      </c>
      <c r="I55" s="44" t="s">
        <v>158</v>
      </c>
      <c r="J55" s="38" t="s">
        <v>157</v>
      </c>
      <c r="K55" s="21" t="s">
        <v>11</v>
      </c>
      <c r="L55" s="39">
        <f>M55*H55</f>
        <v>8131.9999999999991</v>
      </c>
      <c r="M55" s="39">
        <v>20.329999999999998</v>
      </c>
    </row>
    <row r="56" spans="1:13" s="9" customFormat="1" ht="24.95" customHeight="1" outlineLevel="3" x14ac:dyDescent="0.2">
      <c r="A56" s="38" t="s">
        <v>159</v>
      </c>
      <c r="B56" s="38" t="s">
        <v>160</v>
      </c>
      <c r="C56" s="55"/>
      <c r="D56" s="55">
        <f>C56*H56</f>
        <v>0</v>
      </c>
      <c r="E56" s="49">
        <f t="shared" si="8"/>
        <v>0</v>
      </c>
      <c r="F56" s="20" t="s">
        <v>495</v>
      </c>
      <c r="G56" s="21" t="s">
        <v>502</v>
      </c>
      <c r="H56" s="21">
        <v>400</v>
      </c>
      <c r="I56" s="44" t="s">
        <v>162</v>
      </c>
      <c r="J56" s="38" t="s">
        <v>161</v>
      </c>
      <c r="K56" s="21" t="s">
        <v>11</v>
      </c>
      <c r="L56" s="39">
        <f>M56*H56</f>
        <v>8056</v>
      </c>
      <c r="M56" s="39">
        <v>20.14</v>
      </c>
    </row>
    <row r="57" spans="1:13" s="15" customFormat="1" ht="24.95" customHeight="1" outlineLevel="2" x14ac:dyDescent="0.2">
      <c r="A57" s="19" t="s">
        <v>163</v>
      </c>
      <c r="B57" s="19"/>
      <c r="C57" s="56"/>
      <c r="D57" s="56"/>
      <c r="E57" s="50"/>
      <c r="F57" s="33"/>
      <c r="G57" s="22"/>
      <c r="H57" s="22"/>
      <c r="I57" s="33"/>
      <c r="J57" s="33"/>
      <c r="K57" s="22"/>
      <c r="L57" s="33"/>
      <c r="M57" s="33"/>
    </row>
    <row r="58" spans="1:13" s="9" customFormat="1" ht="24.95" customHeight="1" outlineLevel="3" x14ac:dyDescent="0.2">
      <c r="A58" s="38" t="s">
        <v>164</v>
      </c>
      <c r="B58" s="38" t="s">
        <v>165</v>
      </c>
      <c r="C58" s="55"/>
      <c r="D58" s="55">
        <f t="shared" ref="D58:D69" si="9">C58*H58</f>
        <v>0</v>
      </c>
      <c r="E58" s="49">
        <f t="shared" ref="E58:E69" si="10">C58*MAX((L58-L58*$H$3))</f>
        <v>0</v>
      </c>
      <c r="F58" s="20" t="s">
        <v>495</v>
      </c>
      <c r="G58" s="21" t="s">
        <v>502</v>
      </c>
      <c r="H58" s="21">
        <v>400</v>
      </c>
      <c r="I58" s="44" t="s">
        <v>167</v>
      </c>
      <c r="J58" s="38" t="s">
        <v>166</v>
      </c>
      <c r="K58" s="21" t="s">
        <v>11</v>
      </c>
      <c r="L58" s="39">
        <f t="shared" ref="L58:L69" si="11">M58*H58</f>
        <v>7995.9999999999991</v>
      </c>
      <c r="M58" s="39">
        <v>19.989999999999998</v>
      </c>
    </row>
    <row r="59" spans="1:13" s="9" customFormat="1" ht="24.95" customHeight="1" outlineLevel="3" x14ac:dyDescent="0.2">
      <c r="A59" s="38" t="s">
        <v>168</v>
      </c>
      <c r="B59" s="38" t="s">
        <v>169</v>
      </c>
      <c r="C59" s="55"/>
      <c r="D59" s="55">
        <f t="shared" si="9"/>
        <v>0</v>
      </c>
      <c r="E59" s="49">
        <f t="shared" si="10"/>
        <v>0</v>
      </c>
      <c r="F59" s="20" t="s">
        <v>495</v>
      </c>
      <c r="G59" s="21" t="s">
        <v>502</v>
      </c>
      <c r="H59" s="21">
        <v>400</v>
      </c>
      <c r="I59" s="44" t="s">
        <v>171</v>
      </c>
      <c r="J59" s="38" t="s">
        <v>170</v>
      </c>
      <c r="K59" s="21" t="s">
        <v>11</v>
      </c>
      <c r="L59" s="39">
        <f t="shared" si="11"/>
        <v>6595.9999999999991</v>
      </c>
      <c r="M59" s="39">
        <v>16.489999999999998</v>
      </c>
    </row>
    <row r="60" spans="1:13" s="9" customFormat="1" ht="24.95" customHeight="1" outlineLevel="3" x14ac:dyDescent="0.2">
      <c r="A60" s="38" t="s">
        <v>172</v>
      </c>
      <c r="B60" s="38" t="s">
        <v>173</v>
      </c>
      <c r="C60" s="55"/>
      <c r="D60" s="55">
        <f t="shared" si="9"/>
        <v>0</v>
      </c>
      <c r="E60" s="49">
        <f t="shared" si="10"/>
        <v>0</v>
      </c>
      <c r="F60" s="20" t="s">
        <v>495</v>
      </c>
      <c r="G60" s="21" t="s">
        <v>502</v>
      </c>
      <c r="H60" s="21">
        <v>400</v>
      </c>
      <c r="I60" s="44" t="s">
        <v>175</v>
      </c>
      <c r="J60" s="38" t="s">
        <v>174</v>
      </c>
      <c r="K60" s="21" t="s">
        <v>11</v>
      </c>
      <c r="L60" s="39">
        <f t="shared" si="11"/>
        <v>8992</v>
      </c>
      <c r="M60" s="39">
        <v>22.48</v>
      </c>
    </row>
    <row r="61" spans="1:13" s="9" customFormat="1" ht="24.95" customHeight="1" outlineLevel="3" x14ac:dyDescent="0.2">
      <c r="A61" s="38" t="s">
        <v>176</v>
      </c>
      <c r="B61" s="38" t="s">
        <v>177</v>
      </c>
      <c r="C61" s="55"/>
      <c r="D61" s="55">
        <f t="shared" si="9"/>
        <v>0</v>
      </c>
      <c r="E61" s="49">
        <f t="shared" si="10"/>
        <v>0</v>
      </c>
      <c r="F61" s="20" t="s">
        <v>495</v>
      </c>
      <c r="G61" s="21" t="s">
        <v>502</v>
      </c>
      <c r="H61" s="21">
        <v>400</v>
      </c>
      <c r="I61" s="44" t="s">
        <v>179</v>
      </c>
      <c r="J61" s="38" t="s">
        <v>178</v>
      </c>
      <c r="K61" s="21" t="s">
        <v>11</v>
      </c>
      <c r="L61" s="39">
        <f t="shared" si="11"/>
        <v>7344</v>
      </c>
      <c r="M61" s="39">
        <v>18.36</v>
      </c>
    </row>
    <row r="62" spans="1:13" s="9" customFormat="1" ht="24.95" customHeight="1" outlineLevel="3" x14ac:dyDescent="0.2">
      <c r="A62" s="38" t="s">
        <v>180</v>
      </c>
      <c r="B62" s="38" t="s">
        <v>182</v>
      </c>
      <c r="C62" s="55"/>
      <c r="D62" s="55">
        <f t="shared" si="9"/>
        <v>0</v>
      </c>
      <c r="E62" s="49">
        <f t="shared" si="10"/>
        <v>0</v>
      </c>
      <c r="F62" s="20" t="s">
        <v>495</v>
      </c>
      <c r="G62" s="21" t="s">
        <v>502</v>
      </c>
      <c r="H62" s="21">
        <v>200</v>
      </c>
      <c r="I62" s="44" t="s">
        <v>184</v>
      </c>
      <c r="J62" s="38" t="s">
        <v>183</v>
      </c>
      <c r="K62" s="21" t="s">
        <v>181</v>
      </c>
      <c r="L62" s="39">
        <f t="shared" si="11"/>
        <v>2954</v>
      </c>
      <c r="M62" s="39">
        <v>14.77</v>
      </c>
    </row>
    <row r="63" spans="1:13" s="9" customFormat="1" ht="24.95" customHeight="1" outlineLevel="3" x14ac:dyDescent="0.2">
      <c r="A63" s="38" t="s">
        <v>185</v>
      </c>
      <c r="B63" s="38" t="s">
        <v>186</v>
      </c>
      <c r="C63" s="55"/>
      <c r="D63" s="55">
        <f t="shared" si="9"/>
        <v>0</v>
      </c>
      <c r="E63" s="49">
        <f t="shared" si="10"/>
        <v>0</v>
      </c>
      <c r="F63" s="20" t="s">
        <v>495</v>
      </c>
      <c r="G63" s="21" t="s">
        <v>502</v>
      </c>
      <c r="H63" s="21">
        <v>400</v>
      </c>
      <c r="I63" s="44" t="s">
        <v>188</v>
      </c>
      <c r="J63" s="38" t="s">
        <v>187</v>
      </c>
      <c r="K63" s="21" t="s">
        <v>11</v>
      </c>
      <c r="L63" s="39">
        <f t="shared" si="11"/>
        <v>7776.0000000000009</v>
      </c>
      <c r="M63" s="39">
        <v>19.440000000000001</v>
      </c>
    </row>
    <row r="64" spans="1:13" s="9" customFormat="1" ht="24.95" customHeight="1" outlineLevel="3" x14ac:dyDescent="0.2">
      <c r="A64" s="38" t="s">
        <v>189</v>
      </c>
      <c r="B64" s="38" t="s">
        <v>190</v>
      </c>
      <c r="C64" s="55"/>
      <c r="D64" s="55">
        <f t="shared" si="9"/>
        <v>0</v>
      </c>
      <c r="E64" s="49">
        <f t="shared" si="10"/>
        <v>0</v>
      </c>
      <c r="F64" s="20" t="s">
        <v>495</v>
      </c>
      <c r="G64" s="21" t="s">
        <v>502</v>
      </c>
      <c r="H64" s="21">
        <v>200</v>
      </c>
      <c r="I64" s="44" t="s">
        <v>191</v>
      </c>
      <c r="J64" s="38"/>
      <c r="K64" s="21" t="s">
        <v>11</v>
      </c>
      <c r="L64" s="39">
        <f t="shared" si="11"/>
        <v>3184</v>
      </c>
      <c r="M64" s="39">
        <v>15.92</v>
      </c>
    </row>
    <row r="65" spans="1:13" s="9" customFormat="1" ht="24.95" customHeight="1" outlineLevel="3" x14ac:dyDescent="0.2">
      <c r="A65" s="38" t="s">
        <v>192</v>
      </c>
      <c r="B65" s="38" t="s">
        <v>193</v>
      </c>
      <c r="C65" s="55"/>
      <c r="D65" s="55">
        <f t="shared" si="9"/>
        <v>0</v>
      </c>
      <c r="E65" s="49">
        <f t="shared" si="10"/>
        <v>0</v>
      </c>
      <c r="F65" s="20" t="s">
        <v>495</v>
      </c>
      <c r="G65" s="21" t="s">
        <v>502</v>
      </c>
      <c r="H65" s="21">
        <v>200</v>
      </c>
      <c r="I65" s="44" t="s">
        <v>191</v>
      </c>
      <c r="J65" s="38" t="s">
        <v>194</v>
      </c>
      <c r="K65" s="21" t="s">
        <v>11</v>
      </c>
      <c r="L65" s="39">
        <f t="shared" si="11"/>
        <v>2290</v>
      </c>
      <c r="M65" s="39">
        <v>11.45</v>
      </c>
    </row>
    <row r="66" spans="1:13" s="9" customFormat="1" ht="24.95" customHeight="1" outlineLevel="3" x14ac:dyDescent="0.2">
      <c r="A66" s="38" t="s">
        <v>195</v>
      </c>
      <c r="B66" s="38" t="s">
        <v>196</v>
      </c>
      <c r="C66" s="55"/>
      <c r="D66" s="55">
        <f t="shared" si="9"/>
        <v>0</v>
      </c>
      <c r="E66" s="49">
        <f t="shared" si="10"/>
        <v>0</v>
      </c>
      <c r="F66" s="20" t="s">
        <v>495</v>
      </c>
      <c r="G66" s="21" t="s">
        <v>502</v>
      </c>
      <c r="H66" s="21">
        <v>400</v>
      </c>
      <c r="I66" s="44" t="s">
        <v>197</v>
      </c>
      <c r="J66" s="38" t="s">
        <v>194</v>
      </c>
      <c r="K66" s="21" t="s">
        <v>11</v>
      </c>
      <c r="L66" s="39">
        <f t="shared" si="11"/>
        <v>6656</v>
      </c>
      <c r="M66" s="39">
        <v>16.64</v>
      </c>
    </row>
    <row r="67" spans="1:13" s="9" customFormat="1" ht="24.95" customHeight="1" outlineLevel="3" x14ac:dyDescent="0.2">
      <c r="A67" s="38" t="s">
        <v>198</v>
      </c>
      <c r="B67" s="38" t="s">
        <v>199</v>
      </c>
      <c r="C67" s="55"/>
      <c r="D67" s="55">
        <f t="shared" si="9"/>
        <v>0</v>
      </c>
      <c r="E67" s="49">
        <f t="shared" si="10"/>
        <v>0</v>
      </c>
      <c r="F67" s="20" t="s">
        <v>495</v>
      </c>
      <c r="G67" s="21" t="s">
        <v>502</v>
      </c>
      <c r="H67" s="21">
        <v>400</v>
      </c>
      <c r="I67" s="44" t="s">
        <v>201</v>
      </c>
      <c r="J67" s="38" t="s">
        <v>200</v>
      </c>
      <c r="K67" s="21" t="s">
        <v>11</v>
      </c>
      <c r="L67" s="39">
        <f t="shared" si="11"/>
        <v>9476</v>
      </c>
      <c r="M67" s="39">
        <v>23.69</v>
      </c>
    </row>
    <row r="68" spans="1:13" s="9" customFormat="1" ht="24.95" customHeight="1" outlineLevel="3" x14ac:dyDescent="0.2">
      <c r="A68" s="38" t="s">
        <v>202</v>
      </c>
      <c r="B68" s="38" t="s">
        <v>203</v>
      </c>
      <c r="C68" s="55"/>
      <c r="D68" s="55">
        <f t="shared" si="9"/>
        <v>0</v>
      </c>
      <c r="E68" s="49">
        <f t="shared" si="10"/>
        <v>0</v>
      </c>
      <c r="F68" s="20" t="s">
        <v>495</v>
      </c>
      <c r="G68" s="21" t="s">
        <v>502</v>
      </c>
      <c r="H68" s="21">
        <v>200</v>
      </c>
      <c r="I68" s="44" t="s">
        <v>204</v>
      </c>
      <c r="J68" s="38"/>
      <c r="K68" s="21" t="s">
        <v>11</v>
      </c>
      <c r="L68" s="39">
        <f t="shared" si="11"/>
        <v>3808</v>
      </c>
      <c r="M68" s="39">
        <v>19.04</v>
      </c>
    </row>
    <row r="69" spans="1:13" s="9" customFormat="1" ht="24.95" customHeight="1" outlineLevel="3" x14ac:dyDescent="0.2">
      <c r="A69" s="38" t="s">
        <v>205</v>
      </c>
      <c r="B69" s="38" t="s">
        <v>206</v>
      </c>
      <c r="C69" s="55"/>
      <c r="D69" s="55">
        <f t="shared" si="9"/>
        <v>0</v>
      </c>
      <c r="E69" s="49">
        <f t="shared" si="10"/>
        <v>0</v>
      </c>
      <c r="F69" s="20" t="s">
        <v>495</v>
      </c>
      <c r="G69" s="21" t="s">
        <v>502</v>
      </c>
      <c r="H69" s="21">
        <v>400</v>
      </c>
      <c r="I69" s="44" t="s">
        <v>208</v>
      </c>
      <c r="J69" s="38" t="s">
        <v>207</v>
      </c>
      <c r="K69" s="21" t="s">
        <v>11</v>
      </c>
      <c r="L69" s="39">
        <f t="shared" si="11"/>
        <v>7959.9999999999991</v>
      </c>
      <c r="M69" s="39">
        <v>19.899999999999999</v>
      </c>
    </row>
  </sheetData>
  <mergeCells count="3">
    <mergeCell ref="F1:G5"/>
    <mergeCell ref="D1:E5"/>
    <mergeCell ref="B3:C3"/>
  </mergeCells>
  <hyperlinks>
    <hyperlink ref="B5" r:id="rId1"/>
    <hyperlink ref="B4" r:id="rId2"/>
    <hyperlink ref="I13" r:id="rId3"/>
    <hyperlink ref="I12" r:id="rId4"/>
    <hyperlink ref="I23" r:id="rId5"/>
    <hyperlink ref="I22" r:id="rId6"/>
    <hyperlink ref="I21" r:id="rId7"/>
    <hyperlink ref="I20" r:id="rId8"/>
    <hyperlink ref="I19" r:id="rId9"/>
    <hyperlink ref="I18" r:id="rId10"/>
    <hyperlink ref="I17" r:id="rId11"/>
    <hyperlink ref="I16" r:id="rId12"/>
    <hyperlink ref="I15" r:id="rId13"/>
    <hyperlink ref="I25" r:id="rId14"/>
    <hyperlink ref="I26" r:id="rId15"/>
    <hyperlink ref="I28" r:id="rId16"/>
    <hyperlink ref="I41" r:id="rId17"/>
    <hyperlink ref="I40" r:id="rId18"/>
    <hyperlink ref="I39" r:id="rId19"/>
    <hyperlink ref="I38" r:id="rId20"/>
    <hyperlink ref="I37" r:id="rId21"/>
    <hyperlink ref="I36" r:id="rId22"/>
    <hyperlink ref="I35" r:id="rId23"/>
    <hyperlink ref="I34" r:id="rId24"/>
    <hyperlink ref="I33" r:id="rId25"/>
    <hyperlink ref="I32" r:id="rId26"/>
    <hyperlink ref="I31" r:id="rId27"/>
    <hyperlink ref="I29" r:id="rId28"/>
    <hyperlink ref="I30" r:id="rId29"/>
    <hyperlink ref="I43" r:id="rId30"/>
    <hyperlink ref="I46" r:id="rId31"/>
    <hyperlink ref="I49" r:id="rId32"/>
    <hyperlink ref="I50" r:id="rId33"/>
    <hyperlink ref="I51" r:id="rId34"/>
    <hyperlink ref="I52" r:id="rId35"/>
    <hyperlink ref="I69" r:id="rId36"/>
    <hyperlink ref="I68" r:id="rId37"/>
    <hyperlink ref="I67" r:id="rId38"/>
    <hyperlink ref="I65" r:id="rId39"/>
    <hyperlink ref="I64" r:id="rId40"/>
    <hyperlink ref="I63" r:id="rId41"/>
    <hyperlink ref="I62" r:id="rId42"/>
    <hyperlink ref="I61" r:id="rId43"/>
    <hyperlink ref="I60" r:id="rId44"/>
    <hyperlink ref="I59" r:id="rId45"/>
    <hyperlink ref="I58" r:id="rId46"/>
    <hyperlink ref="I56" r:id="rId47"/>
    <hyperlink ref="I55" r:id="rId48"/>
    <hyperlink ref="I48" r:id="rId49" display="Скоро появиться на сайте avs-el.ru"/>
    <hyperlink ref="I14" r:id="rId50" display="Скоро появиться на сайте avs-el.ru"/>
  </hyperlinks>
  <pageMargins left="0.75" right="1" top="0.75" bottom="1" header="0.5" footer="0.5"/>
  <pageSetup paperSize="9" orientation="portrait" verticalDpi="0" r:id="rId51"/>
  <drawing r:id="rId5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M55"/>
  <sheetViews>
    <sheetView zoomScale="85" zoomScaleNormal="85" workbookViewId="0">
      <pane ySplit="8" topLeftCell="A9" activePane="bottomLeft" state="frozenSplit"/>
      <selection pane="bottomLeft" activeCell="C11" sqref="C11"/>
    </sheetView>
  </sheetViews>
  <sheetFormatPr defaultColWidth="9" defaultRowHeight="11.45" customHeight="1" outlineLevelRow="2" x14ac:dyDescent="0.2"/>
  <cols>
    <col min="1" max="1" width="22.375" style="5" customWidth="1"/>
    <col min="2" max="2" width="61.125" style="43" customWidth="1"/>
    <col min="3" max="3" width="20.875" style="5" customWidth="1"/>
    <col min="4" max="4" width="10.25" style="5" customWidth="1"/>
    <col min="5" max="5" width="17.875" style="5" customWidth="1"/>
    <col min="6" max="6" width="9.375" style="5" customWidth="1"/>
    <col min="7" max="7" width="11.875" style="6" customWidth="1"/>
    <col min="8" max="8" width="15" style="6" customWidth="1"/>
    <col min="9" max="9" width="39.875" style="5" customWidth="1"/>
    <col min="10" max="10" width="49.875" style="5" customWidth="1"/>
    <col min="11" max="11" width="10.375" style="5" customWidth="1"/>
    <col min="12" max="13" width="11" style="5" customWidth="1"/>
    <col min="14" max="14" width="8.75" style="1" customWidth="1"/>
    <col min="15" max="16384" width="9" style="1"/>
  </cols>
  <sheetData>
    <row r="1" spans="1:13" ht="16.5" customHeight="1" x14ac:dyDescent="0.2">
      <c r="A1" s="34"/>
      <c r="B1" s="35"/>
      <c r="D1" s="73" t="s">
        <v>514</v>
      </c>
      <c r="E1" s="73"/>
      <c r="F1" s="74">
        <f>SUM(E:E)</f>
        <v>0</v>
      </c>
      <c r="G1" s="74"/>
      <c r="H1" s="61"/>
      <c r="I1" s="62"/>
      <c r="J1" s="53"/>
      <c r="K1" s="53"/>
      <c r="L1" s="53"/>
      <c r="M1" s="53"/>
    </row>
    <row r="2" spans="1:13" ht="15.75" customHeight="1" x14ac:dyDescent="0.2">
      <c r="A2" s="34"/>
      <c r="B2" s="7" t="s">
        <v>3</v>
      </c>
      <c r="D2" s="73"/>
      <c r="E2" s="73"/>
      <c r="F2" s="74"/>
      <c r="G2" s="74"/>
      <c r="H2" s="61"/>
      <c r="I2" s="62"/>
      <c r="J2" s="53"/>
      <c r="K2" s="53"/>
      <c r="L2" s="53"/>
      <c r="M2" s="53"/>
    </row>
    <row r="3" spans="1:13" ht="12.75" customHeight="1" x14ac:dyDescent="0.2">
      <c r="A3" s="34"/>
      <c r="B3" s="75" t="s">
        <v>510</v>
      </c>
      <c r="C3" s="75"/>
      <c r="D3" s="73"/>
      <c r="E3" s="73"/>
      <c r="F3" s="74"/>
      <c r="G3" s="74"/>
      <c r="H3" s="63"/>
      <c r="I3" s="62"/>
      <c r="J3" s="53"/>
      <c r="K3" s="53"/>
      <c r="L3" s="53"/>
      <c r="M3" s="53"/>
    </row>
    <row r="4" spans="1:13" ht="14.25" customHeight="1" x14ac:dyDescent="0.2">
      <c r="A4" s="34"/>
      <c r="B4" s="59" t="s">
        <v>496</v>
      </c>
      <c r="C4" s="60"/>
      <c r="D4" s="73"/>
      <c r="E4" s="73"/>
      <c r="F4" s="74"/>
      <c r="G4" s="74"/>
      <c r="H4" s="63"/>
      <c r="I4" s="62"/>
      <c r="J4" s="53"/>
      <c r="K4" s="53"/>
      <c r="L4" s="53"/>
      <c r="M4" s="53"/>
    </row>
    <row r="5" spans="1:13" ht="12.95" customHeight="1" x14ac:dyDescent="0.2">
      <c r="A5" s="34"/>
      <c r="B5" s="36" t="s">
        <v>4</v>
      </c>
      <c r="D5" s="73"/>
      <c r="E5" s="73"/>
      <c r="F5" s="74"/>
      <c r="G5" s="74"/>
      <c r="H5" s="63"/>
      <c r="I5" s="62"/>
      <c r="J5" s="53"/>
      <c r="K5" s="53"/>
      <c r="L5" s="53"/>
      <c r="M5" s="53"/>
    </row>
    <row r="6" spans="1:13" ht="12.95" customHeight="1" x14ac:dyDescent="0.2">
      <c r="A6" s="34"/>
      <c r="B6" s="35" t="s">
        <v>6</v>
      </c>
      <c r="E6" s="27"/>
      <c r="F6" s="27"/>
      <c r="G6" s="45"/>
      <c r="H6" s="46"/>
      <c r="I6" s="10"/>
      <c r="J6" s="11"/>
      <c r="K6" s="11"/>
      <c r="L6" s="11"/>
      <c r="M6" s="11"/>
    </row>
    <row r="7" spans="1:13" ht="15.75" customHeight="1" x14ac:dyDescent="0.2">
      <c r="A7" s="34"/>
      <c r="B7" s="37" t="s">
        <v>5</v>
      </c>
      <c r="C7" s="4"/>
      <c r="D7" s="4"/>
      <c r="E7" s="4"/>
      <c r="F7" s="4"/>
      <c r="G7" s="47"/>
      <c r="H7" s="46"/>
      <c r="I7" s="10"/>
      <c r="J7" s="11"/>
      <c r="K7" s="11"/>
      <c r="L7" s="11"/>
      <c r="M7" s="11"/>
    </row>
    <row r="8" spans="1:13" s="25" customFormat="1" ht="39" customHeight="1" x14ac:dyDescent="0.25">
      <c r="A8" s="2" t="s">
        <v>0</v>
      </c>
      <c r="B8" s="8" t="s">
        <v>1</v>
      </c>
      <c r="C8" s="26" t="s">
        <v>503</v>
      </c>
      <c r="D8" s="3" t="s">
        <v>511</v>
      </c>
      <c r="E8" s="3" t="s">
        <v>516</v>
      </c>
      <c r="F8" s="2" t="s">
        <v>2</v>
      </c>
      <c r="G8" s="2" t="s">
        <v>498</v>
      </c>
      <c r="H8" s="2" t="s">
        <v>501</v>
      </c>
      <c r="I8" s="2" t="s">
        <v>497</v>
      </c>
      <c r="J8" s="2" t="s">
        <v>500</v>
      </c>
      <c r="K8" s="2" t="s">
        <v>494</v>
      </c>
      <c r="L8" s="3" t="s">
        <v>508</v>
      </c>
      <c r="M8" s="3" t="s">
        <v>507</v>
      </c>
    </row>
    <row r="9" spans="1:13" s="14" customFormat="1" ht="24.95" customHeight="1" x14ac:dyDescent="0.2">
      <c r="A9" s="13" t="s">
        <v>209</v>
      </c>
      <c r="B9" s="17"/>
      <c r="C9" s="58"/>
      <c r="D9" s="58"/>
      <c r="E9" s="52"/>
      <c r="F9" s="29"/>
      <c r="G9" s="24"/>
      <c r="H9" s="24"/>
      <c r="I9" s="29"/>
      <c r="J9" s="29"/>
      <c r="K9" s="24"/>
      <c r="L9" s="29"/>
      <c r="M9" s="29"/>
    </row>
    <row r="10" spans="1:13" s="12" customFormat="1" ht="24.95" customHeight="1" outlineLevel="1" x14ac:dyDescent="0.2">
      <c r="A10" s="16" t="s">
        <v>210</v>
      </c>
      <c r="B10" s="18"/>
      <c r="C10" s="57"/>
      <c r="D10" s="57"/>
      <c r="E10" s="51"/>
      <c r="F10" s="31"/>
      <c r="G10" s="23"/>
      <c r="H10" s="23"/>
      <c r="I10" s="31"/>
      <c r="J10" s="31"/>
      <c r="K10" s="23"/>
      <c r="L10" s="31"/>
      <c r="M10" s="31"/>
    </row>
    <row r="11" spans="1:13" s="9" customFormat="1" ht="24.95" customHeight="1" outlineLevel="2" x14ac:dyDescent="0.2">
      <c r="A11" s="38" t="s">
        <v>211</v>
      </c>
      <c r="B11" s="38" t="s">
        <v>212</v>
      </c>
      <c r="C11" s="55"/>
      <c r="D11" s="55">
        <f>C11*H11</f>
        <v>0</v>
      </c>
      <c r="E11" s="49">
        <f>C11*MAX((L11-L11*$H$3))</f>
        <v>0</v>
      </c>
      <c r="F11" s="20" t="s">
        <v>495</v>
      </c>
      <c r="G11" s="21" t="s">
        <v>505</v>
      </c>
      <c r="H11" s="21">
        <v>25</v>
      </c>
      <c r="I11" s="44" t="s">
        <v>214</v>
      </c>
      <c r="J11" s="38" t="s">
        <v>213</v>
      </c>
      <c r="K11" s="21" t="s">
        <v>11</v>
      </c>
      <c r="L11" s="39">
        <f>M11*H11</f>
        <v>7170.9999999999991</v>
      </c>
      <c r="M11" s="39">
        <v>286.83999999999997</v>
      </c>
    </row>
    <row r="12" spans="1:13" s="9" customFormat="1" ht="24.95" customHeight="1" outlineLevel="2" x14ac:dyDescent="0.2">
      <c r="A12" s="38" t="s">
        <v>215</v>
      </c>
      <c r="B12" s="38" t="s">
        <v>216</v>
      </c>
      <c r="C12" s="55"/>
      <c r="D12" s="55">
        <f>C12*H12</f>
        <v>0</v>
      </c>
      <c r="E12" s="49">
        <f t="shared" ref="E12:E13" si="0">C12*MAX((L12-L12*$H$3))</f>
        <v>0</v>
      </c>
      <c r="F12" s="20" t="s">
        <v>495</v>
      </c>
      <c r="G12" s="21" t="s">
        <v>505</v>
      </c>
      <c r="H12" s="21">
        <v>21</v>
      </c>
      <c r="I12" s="44" t="s">
        <v>218</v>
      </c>
      <c r="J12" s="38" t="s">
        <v>217</v>
      </c>
      <c r="K12" s="21" t="s">
        <v>11</v>
      </c>
      <c r="L12" s="39">
        <f>M12*H12</f>
        <v>5753.3700000000008</v>
      </c>
      <c r="M12" s="39">
        <v>273.97000000000003</v>
      </c>
    </row>
    <row r="13" spans="1:13" s="9" customFormat="1" ht="24.95" customHeight="1" outlineLevel="2" x14ac:dyDescent="0.2">
      <c r="A13" s="38" t="s">
        <v>219</v>
      </c>
      <c r="B13" s="38" t="s">
        <v>220</v>
      </c>
      <c r="C13" s="55"/>
      <c r="D13" s="55">
        <f>C13*H13</f>
        <v>0</v>
      </c>
      <c r="E13" s="49">
        <f t="shared" si="0"/>
        <v>0</v>
      </c>
      <c r="F13" s="20" t="s">
        <v>495</v>
      </c>
      <c r="G13" s="21" t="s">
        <v>505</v>
      </c>
      <c r="H13" s="21">
        <v>25</v>
      </c>
      <c r="I13" s="44" t="s">
        <v>222</v>
      </c>
      <c r="J13" s="38" t="s">
        <v>221</v>
      </c>
      <c r="K13" s="21" t="s">
        <v>11</v>
      </c>
      <c r="L13" s="39">
        <f>M13*H13</f>
        <v>8259</v>
      </c>
      <c r="M13" s="39">
        <v>330.36</v>
      </c>
    </row>
    <row r="14" spans="1:13" s="12" customFormat="1" ht="24.95" customHeight="1" outlineLevel="1" x14ac:dyDescent="0.2">
      <c r="A14" s="16" t="s">
        <v>223</v>
      </c>
      <c r="B14" s="18"/>
      <c r="C14" s="57"/>
      <c r="D14" s="57"/>
      <c r="E14" s="51"/>
      <c r="F14" s="31"/>
      <c r="G14" s="23"/>
      <c r="H14" s="23"/>
      <c r="I14" s="31"/>
      <c r="J14" s="31"/>
      <c r="K14" s="23"/>
      <c r="L14" s="31"/>
      <c r="M14" s="31"/>
    </row>
    <row r="15" spans="1:13" s="9" customFormat="1" ht="24.95" customHeight="1" outlineLevel="2" x14ac:dyDescent="0.2">
      <c r="A15" s="38" t="s">
        <v>224</v>
      </c>
      <c r="B15" s="38" t="s">
        <v>225</v>
      </c>
      <c r="C15" s="55"/>
      <c r="D15" s="55">
        <f t="shared" ref="D15:D20" si="1">C15*H15</f>
        <v>0</v>
      </c>
      <c r="E15" s="49">
        <f t="shared" ref="E15:E20" si="2">C15*MAX((L15-L15*$H$3))</f>
        <v>0</v>
      </c>
      <c r="F15" s="20" t="s">
        <v>495</v>
      </c>
      <c r="G15" s="21" t="s">
        <v>499</v>
      </c>
      <c r="H15" s="54">
        <v>10000</v>
      </c>
      <c r="I15" s="44" t="s">
        <v>227</v>
      </c>
      <c r="J15" s="38" t="s">
        <v>226</v>
      </c>
      <c r="K15" s="21" t="s">
        <v>11</v>
      </c>
      <c r="L15" s="39">
        <f t="shared" ref="L15:L20" si="3">M15*H15</f>
        <v>16600</v>
      </c>
      <c r="M15" s="39">
        <v>1.66</v>
      </c>
    </row>
    <row r="16" spans="1:13" s="9" customFormat="1" ht="24.95" customHeight="1" outlineLevel="2" x14ac:dyDescent="0.2">
      <c r="A16" s="38" t="s">
        <v>228</v>
      </c>
      <c r="B16" s="38" t="s">
        <v>229</v>
      </c>
      <c r="C16" s="55"/>
      <c r="D16" s="55">
        <f t="shared" si="1"/>
        <v>0</v>
      </c>
      <c r="E16" s="49">
        <f t="shared" si="2"/>
        <v>0</v>
      </c>
      <c r="F16" s="20" t="s">
        <v>495</v>
      </c>
      <c r="G16" s="21" t="s">
        <v>499</v>
      </c>
      <c r="H16" s="54">
        <v>10000</v>
      </c>
      <c r="I16" s="44" t="s">
        <v>231</v>
      </c>
      <c r="J16" s="38" t="s">
        <v>230</v>
      </c>
      <c r="K16" s="21" t="s">
        <v>11</v>
      </c>
      <c r="L16" s="39">
        <f t="shared" si="3"/>
        <v>25600</v>
      </c>
      <c r="M16" s="39">
        <v>2.56</v>
      </c>
    </row>
    <row r="17" spans="1:13" s="9" customFormat="1" ht="24.95" customHeight="1" outlineLevel="2" x14ac:dyDescent="0.2">
      <c r="A17" s="38" t="s">
        <v>232</v>
      </c>
      <c r="B17" s="38" t="s">
        <v>233</v>
      </c>
      <c r="C17" s="55"/>
      <c r="D17" s="55">
        <f t="shared" si="1"/>
        <v>0</v>
      </c>
      <c r="E17" s="49">
        <f t="shared" si="2"/>
        <v>0</v>
      </c>
      <c r="F17" s="20" t="s">
        <v>495</v>
      </c>
      <c r="G17" s="21" t="s">
        <v>499</v>
      </c>
      <c r="H17" s="54">
        <v>10000</v>
      </c>
      <c r="I17" s="44" t="s">
        <v>235</v>
      </c>
      <c r="J17" s="38" t="s">
        <v>234</v>
      </c>
      <c r="K17" s="21" t="s">
        <v>11</v>
      </c>
      <c r="L17" s="39">
        <f t="shared" si="3"/>
        <v>50599.999999999993</v>
      </c>
      <c r="M17" s="39">
        <v>5.0599999999999996</v>
      </c>
    </row>
    <row r="18" spans="1:13" s="9" customFormat="1" ht="24.95" customHeight="1" outlineLevel="2" x14ac:dyDescent="0.2">
      <c r="A18" s="38" t="s">
        <v>236</v>
      </c>
      <c r="B18" s="38" t="s">
        <v>237</v>
      </c>
      <c r="C18" s="55"/>
      <c r="D18" s="55">
        <f t="shared" si="1"/>
        <v>0</v>
      </c>
      <c r="E18" s="49">
        <f t="shared" si="2"/>
        <v>0</v>
      </c>
      <c r="F18" s="20" t="s">
        <v>495</v>
      </c>
      <c r="G18" s="21" t="s">
        <v>499</v>
      </c>
      <c r="H18" s="54">
        <v>10000</v>
      </c>
      <c r="I18" s="44" t="s">
        <v>239</v>
      </c>
      <c r="J18" s="38" t="s">
        <v>238</v>
      </c>
      <c r="K18" s="21" t="s">
        <v>11</v>
      </c>
      <c r="L18" s="39">
        <f t="shared" si="3"/>
        <v>25000</v>
      </c>
      <c r="M18" s="39">
        <v>2.5</v>
      </c>
    </row>
    <row r="19" spans="1:13" s="9" customFormat="1" ht="24.95" customHeight="1" outlineLevel="2" x14ac:dyDescent="0.2">
      <c r="A19" s="38" t="s">
        <v>240</v>
      </c>
      <c r="B19" s="38" t="s">
        <v>241</v>
      </c>
      <c r="C19" s="55"/>
      <c r="D19" s="55">
        <f t="shared" si="1"/>
        <v>0</v>
      </c>
      <c r="E19" s="49">
        <f t="shared" si="2"/>
        <v>0</v>
      </c>
      <c r="F19" s="20" t="s">
        <v>495</v>
      </c>
      <c r="G19" s="21" t="s">
        <v>499</v>
      </c>
      <c r="H19" s="54">
        <v>10000</v>
      </c>
      <c r="I19" s="44" t="s">
        <v>243</v>
      </c>
      <c r="J19" s="38" t="s">
        <v>242</v>
      </c>
      <c r="K19" s="21" t="s">
        <v>11</v>
      </c>
      <c r="L19" s="39">
        <f t="shared" si="3"/>
        <v>59000</v>
      </c>
      <c r="M19" s="39">
        <v>5.9</v>
      </c>
    </row>
    <row r="20" spans="1:13" s="9" customFormat="1" ht="24.95" customHeight="1" outlineLevel="2" x14ac:dyDescent="0.2">
      <c r="A20" s="38" t="s">
        <v>244</v>
      </c>
      <c r="B20" s="38" t="s">
        <v>245</v>
      </c>
      <c r="C20" s="55"/>
      <c r="D20" s="55">
        <f t="shared" si="1"/>
        <v>0</v>
      </c>
      <c r="E20" s="49">
        <f t="shared" si="2"/>
        <v>0</v>
      </c>
      <c r="F20" s="20" t="s">
        <v>495</v>
      </c>
      <c r="G20" s="21" t="s">
        <v>499</v>
      </c>
      <c r="H20" s="54">
        <v>10000</v>
      </c>
      <c r="I20" s="44" t="s">
        <v>247</v>
      </c>
      <c r="J20" s="38" t="s">
        <v>246</v>
      </c>
      <c r="K20" s="21" t="s">
        <v>11</v>
      </c>
      <c r="L20" s="39">
        <f t="shared" si="3"/>
        <v>25000</v>
      </c>
      <c r="M20" s="39">
        <v>2.5</v>
      </c>
    </row>
    <row r="21" spans="1:13" s="12" customFormat="1" ht="24.95" customHeight="1" outlineLevel="1" x14ac:dyDescent="0.2">
      <c r="A21" s="16" t="s">
        <v>248</v>
      </c>
      <c r="B21" s="18"/>
      <c r="C21" s="57"/>
      <c r="D21" s="57"/>
      <c r="E21" s="51"/>
      <c r="F21" s="31"/>
      <c r="G21" s="23"/>
      <c r="H21" s="23"/>
      <c r="I21" s="31"/>
      <c r="J21" s="31"/>
      <c r="K21" s="23"/>
      <c r="L21" s="31"/>
      <c r="M21" s="31"/>
    </row>
    <row r="22" spans="1:13" s="9" customFormat="1" ht="24.95" customHeight="1" outlineLevel="2" x14ac:dyDescent="0.2">
      <c r="A22" s="38" t="s">
        <v>249</v>
      </c>
      <c r="B22" s="38" t="s">
        <v>504</v>
      </c>
      <c r="C22" s="55"/>
      <c r="D22" s="55">
        <f>C22*H22</f>
        <v>0</v>
      </c>
      <c r="E22" s="49">
        <f t="shared" ref="E22:E24" si="4">C22*MAX((L22-L22*$H$3))</f>
        <v>0</v>
      </c>
      <c r="F22" s="20" t="s">
        <v>495</v>
      </c>
      <c r="G22" s="21" t="s">
        <v>499</v>
      </c>
      <c r="H22" s="21">
        <v>50</v>
      </c>
      <c r="I22" s="44" t="s">
        <v>251</v>
      </c>
      <c r="J22" s="38" t="s">
        <v>250</v>
      </c>
      <c r="K22" s="21" t="s">
        <v>11</v>
      </c>
      <c r="L22" s="39">
        <f>M22*H22</f>
        <v>12251</v>
      </c>
      <c r="M22" s="39">
        <v>245.02</v>
      </c>
    </row>
    <row r="23" spans="1:13" s="9" customFormat="1" ht="24.95" customHeight="1" outlineLevel="2" x14ac:dyDescent="0.2">
      <c r="A23" s="38" t="s">
        <v>252</v>
      </c>
      <c r="B23" s="38" t="s">
        <v>253</v>
      </c>
      <c r="C23" s="55"/>
      <c r="D23" s="55">
        <f>C23*H23</f>
        <v>0</v>
      </c>
      <c r="E23" s="49">
        <f t="shared" si="4"/>
        <v>0</v>
      </c>
      <c r="F23" s="20" t="s">
        <v>495</v>
      </c>
      <c r="G23" s="21" t="s">
        <v>499</v>
      </c>
      <c r="H23" s="21">
        <v>180</v>
      </c>
      <c r="I23" s="44" t="s">
        <v>255</v>
      </c>
      <c r="J23" s="38" t="s">
        <v>254</v>
      </c>
      <c r="K23" s="21" t="s">
        <v>11</v>
      </c>
      <c r="L23" s="39">
        <f>M23*H23</f>
        <v>18264.599999999999</v>
      </c>
      <c r="M23" s="39">
        <v>101.47</v>
      </c>
    </row>
    <row r="24" spans="1:13" s="9" customFormat="1" ht="24.95" customHeight="1" outlineLevel="2" x14ac:dyDescent="0.2">
      <c r="A24" s="38" t="s">
        <v>256</v>
      </c>
      <c r="B24" s="38" t="s">
        <v>257</v>
      </c>
      <c r="C24" s="55"/>
      <c r="D24" s="55">
        <f>C24*H24</f>
        <v>0</v>
      </c>
      <c r="E24" s="49">
        <f t="shared" si="4"/>
        <v>0</v>
      </c>
      <c r="F24" s="20" t="s">
        <v>495</v>
      </c>
      <c r="G24" s="21" t="s">
        <v>499</v>
      </c>
      <c r="H24" s="21">
        <v>280</v>
      </c>
      <c r="I24" s="44" t="s">
        <v>255</v>
      </c>
      <c r="J24" s="38" t="s">
        <v>254</v>
      </c>
      <c r="K24" s="21" t="s">
        <v>11</v>
      </c>
      <c r="L24" s="39">
        <f>M24*H24</f>
        <v>30354.799999999999</v>
      </c>
      <c r="M24" s="39">
        <v>108.41</v>
      </c>
    </row>
    <row r="25" spans="1:13" s="12" customFormat="1" ht="24.95" customHeight="1" outlineLevel="1" x14ac:dyDescent="0.2">
      <c r="A25" s="16" t="s">
        <v>258</v>
      </c>
      <c r="B25" s="18"/>
      <c r="C25" s="57"/>
      <c r="D25" s="57"/>
      <c r="E25" s="51"/>
      <c r="F25" s="31"/>
      <c r="G25" s="23"/>
      <c r="H25" s="23"/>
      <c r="I25" s="31"/>
      <c r="J25" s="31"/>
      <c r="K25" s="23"/>
      <c r="L25" s="31"/>
      <c r="M25" s="31"/>
    </row>
    <row r="26" spans="1:13" s="9" customFormat="1" ht="24.95" customHeight="1" outlineLevel="2" x14ac:dyDescent="0.2">
      <c r="A26" s="38" t="s">
        <v>259</v>
      </c>
      <c r="B26" s="38" t="s">
        <v>260</v>
      </c>
      <c r="C26" s="55"/>
      <c r="D26" s="55">
        <f t="shared" ref="D26:D36" si="5">C26*H26</f>
        <v>0</v>
      </c>
      <c r="E26" s="49">
        <f t="shared" ref="E26:E36" si="6">C26*MAX((L26-L26*$H$3))</f>
        <v>0</v>
      </c>
      <c r="F26" s="20" t="s">
        <v>495</v>
      </c>
      <c r="G26" s="21" t="s">
        <v>505</v>
      </c>
      <c r="H26" s="21">
        <v>600</v>
      </c>
      <c r="I26" s="44" t="s">
        <v>262</v>
      </c>
      <c r="J26" s="38" t="s">
        <v>261</v>
      </c>
      <c r="K26" s="21" t="s">
        <v>11</v>
      </c>
      <c r="L26" s="39">
        <f t="shared" ref="L26:L36" si="7">M26*H26</f>
        <v>10590</v>
      </c>
      <c r="M26" s="39">
        <v>17.649999999999999</v>
      </c>
    </row>
    <row r="27" spans="1:13" s="9" customFormat="1" ht="24.95" customHeight="1" outlineLevel="2" x14ac:dyDescent="0.2">
      <c r="A27" s="38" t="s">
        <v>263</v>
      </c>
      <c r="B27" s="38" t="s">
        <v>264</v>
      </c>
      <c r="C27" s="55"/>
      <c r="D27" s="55">
        <f t="shared" si="5"/>
        <v>0</v>
      </c>
      <c r="E27" s="49">
        <f t="shared" si="6"/>
        <v>0</v>
      </c>
      <c r="F27" s="20" t="s">
        <v>495</v>
      </c>
      <c r="G27" s="21" t="s">
        <v>505</v>
      </c>
      <c r="H27" s="21">
        <v>400</v>
      </c>
      <c r="I27" s="44" t="s">
        <v>266</v>
      </c>
      <c r="J27" s="38" t="s">
        <v>265</v>
      </c>
      <c r="K27" s="21" t="s">
        <v>11</v>
      </c>
      <c r="L27" s="39">
        <f t="shared" si="7"/>
        <v>11624</v>
      </c>
      <c r="M27" s="39">
        <v>29.06</v>
      </c>
    </row>
    <row r="28" spans="1:13" s="9" customFormat="1" ht="24.95" customHeight="1" outlineLevel="2" x14ac:dyDescent="0.2">
      <c r="A28" s="38" t="s">
        <v>267</v>
      </c>
      <c r="B28" s="38" t="s">
        <v>268</v>
      </c>
      <c r="C28" s="55"/>
      <c r="D28" s="55">
        <f t="shared" si="5"/>
        <v>0</v>
      </c>
      <c r="E28" s="49">
        <f t="shared" si="6"/>
        <v>0</v>
      </c>
      <c r="F28" s="20" t="s">
        <v>495</v>
      </c>
      <c r="G28" s="21" t="s">
        <v>505</v>
      </c>
      <c r="H28" s="21">
        <v>100</v>
      </c>
      <c r="I28" s="44" t="s">
        <v>270</v>
      </c>
      <c r="J28" s="38" t="s">
        <v>269</v>
      </c>
      <c r="K28" s="21" t="s">
        <v>11</v>
      </c>
      <c r="L28" s="39">
        <f t="shared" si="7"/>
        <v>8250</v>
      </c>
      <c r="M28" s="39">
        <v>82.5</v>
      </c>
    </row>
    <row r="29" spans="1:13" s="9" customFormat="1" ht="24.95" customHeight="1" outlineLevel="2" x14ac:dyDescent="0.2">
      <c r="A29" s="38" t="s">
        <v>271</v>
      </c>
      <c r="B29" s="38" t="s">
        <v>272</v>
      </c>
      <c r="C29" s="55"/>
      <c r="D29" s="55">
        <f t="shared" si="5"/>
        <v>0</v>
      </c>
      <c r="E29" s="49">
        <f t="shared" si="6"/>
        <v>0</v>
      </c>
      <c r="F29" s="20" t="s">
        <v>495</v>
      </c>
      <c r="G29" s="21" t="s">
        <v>505</v>
      </c>
      <c r="H29" s="21">
        <v>60</v>
      </c>
      <c r="I29" s="44" t="s">
        <v>274</v>
      </c>
      <c r="J29" s="38" t="s">
        <v>273</v>
      </c>
      <c r="K29" s="21" t="s">
        <v>11</v>
      </c>
      <c r="L29" s="39">
        <f t="shared" si="7"/>
        <v>5351.4</v>
      </c>
      <c r="M29" s="39">
        <v>89.19</v>
      </c>
    </row>
    <row r="30" spans="1:13" s="9" customFormat="1" ht="24.95" customHeight="1" outlineLevel="2" x14ac:dyDescent="0.2">
      <c r="A30" s="38" t="s">
        <v>275</v>
      </c>
      <c r="B30" s="38" t="s">
        <v>276</v>
      </c>
      <c r="C30" s="55"/>
      <c r="D30" s="55">
        <f t="shared" si="5"/>
        <v>0</v>
      </c>
      <c r="E30" s="49">
        <f t="shared" si="6"/>
        <v>0</v>
      </c>
      <c r="F30" s="20" t="s">
        <v>495</v>
      </c>
      <c r="G30" s="21" t="s">
        <v>505</v>
      </c>
      <c r="H30" s="21">
        <v>40</v>
      </c>
      <c r="I30" s="44" t="s">
        <v>278</v>
      </c>
      <c r="J30" s="38" t="s">
        <v>277</v>
      </c>
      <c r="K30" s="21" t="s">
        <v>11</v>
      </c>
      <c r="L30" s="39">
        <f t="shared" si="7"/>
        <v>1364</v>
      </c>
      <c r="M30" s="39">
        <v>34.1</v>
      </c>
    </row>
    <row r="31" spans="1:13" s="9" customFormat="1" ht="24.95" customHeight="1" outlineLevel="2" x14ac:dyDescent="0.2">
      <c r="A31" s="38" t="s">
        <v>279</v>
      </c>
      <c r="B31" s="38" t="s">
        <v>280</v>
      </c>
      <c r="C31" s="55"/>
      <c r="D31" s="55">
        <f t="shared" si="5"/>
        <v>0</v>
      </c>
      <c r="E31" s="49">
        <f t="shared" si="6"/>
        <v>0</v>
      </c>
      <c r="F31" s="20" t="s">
        <v>495</v>
      </c>
      <c r="G31" s="21" t="s">
        <v>505</v>
      </c>
      <c r="H31" s="21">
        <v>300</v>
      </c>
      <c r="I31" s="44" t="s">
        <v>282</v>
      </c>
      <c r="J31" s="38" t="s">
        <v>281</v>
      </c>
      <c r="K31" s="21" t="s">
        <v>11</v>
      </c>
      <c r="L31" s="39">
        <f t="shared" si="7"/>
        <v>11202.000000000002</v>
      </c>
      <c r="M31" s="39">
        <v>37.340000000000003</v>
      </c>
    </row>
    <row r="32" spans="1:13" s="9" customFormat="1" ht="24.95" customHeight="1" outlineLevel="2" x14ac:dyDescent="0.2">
      <c r="A32" s="38" t="s">
        <v>283</v>
      </c>
      <c r="B32" s="38" t="s">
        <v>284</v>
      </c>
      <c r="C32" s="55"/>
      <c r="D32" s="55">
        <f t="shared" si="5"/>
        <v>0</v>
      </c>
      <c r="E32" s="49">
        <f t="shared" si="6"/>
        <v>0</v>
      </c>
      <c r="F32" s="20" t="s">
        <v>495</v>
      </c>
      <c r="G32" s="21" t="s">
        <v>505</v>
      </c>
      <c r="H32" s="21">
        <v>200</v>
      </c>
      <c r="I32" s="44" t="s">
        <v>286</v>
      </c>
      <c r="J32" s="38" t="s">
        <v>285</v>
      </c>
      <c r="K32" s="21" t="s">
        <v>11</v>
      </c>
      <c r="L32" s="39">
        <f t="shared" si="7"/>
        <v>10864</v>
      </c>
      <c r="M32" s="39">
        <v>54.32</v>
      </c>
    </row>
    <row r="33" spans="1:13" s="9" customFormat="1" ht="24.95" customHeight="1" outlineLevel="2" x14ac:dyDescent="0.2">
      <c r="A33" s="38" t="s">
        <v>287</v>
      </c>
      <c r="B33" s="38" t="s">
        <v>288</v>
      </c>
      <c r="C33" s="55"/>
      <c r="D33" s="55">
        <f t="shared" si="5"/>
        <v>0</v>
      </c>
      <c r="E33" s="49">
        <f t="shared" si="6"/>
        <v>0</v>
      </c>
      <c r="F33" s="20" t="s">
        <v>495</v>
      </c>
      <c r="G33" s="21" t="s">
        <v>505</v>
      </c>
      <c r="H33" s="21">
        <v>500</v>
      </c>
      <c r="I33" s="44" t="s">
        <v>290</v>
      </c>
      <c r="J33" s="38" t="s">
        <v>289</v>
      </c>
      <c r="K33" s="21" t="s">
        <v>11</v>
      </c>
      <c r="L33" s="39">
        <f t="shared" si="7"/>
        <v>21420</v>
      </c>
      <c r="M33" s="39">
        <v>42.84</v>
      </c>
    </row>
    <row r="34" spans="1:13" s="9" customFormat="1" ht="24.95" customHeight="1" outlineLevel="2" x14ac:dyDescent="0.2">
      <c r="A34" s="38" t="s">
        <v>291</v>
      </c>
      <c r="B34" s="38" t="s">
        <v>292</v>
      </c>
      <c r="C34" s="55"/>
      <c r="D34" s="55">
        <f t="shared" si="5"/>
        <v>0</v>
      </c>
      <c r="E34" s="49">
        <f t="shared" si="6"/>
        <v>0</v>
      </c>
      <c r="F34" s="20" t="s">
        <v>495</v>
      </c>
      <c r="G34" s="21" t="s">
        <v>505</v>
      </c>
      <c r="H34" s="21">
        <v>30</v>
      </c>
      <c r="I34" s="44" t="s">
        <v>294</v>
      </c>
      <c r="J34" s="38" t="s">
        <v>293</v>
      </c>
      <c r="K34" s="21" t="s">
        <v>11</v>
      </c>
      <c r="L34" s="39">
        <f t="shared" si="7"/>
        <v>5001.6000000000004</v>
      </c>
      <c r="M34" s="39">
        <v>166.72</v>
      </c>
    </row>
    <row r="35" spans="1:13" s="9" customFormat="1" ht="24.95" customHeight="1" outlineLevel="2" x14ac:dyDescent="0.2">
      <c r="A35" s="38" t="s">
        <v>295</v>
      </c>
      <c r="B35" s="38" t="s">
        <v>296</v>
      </c>
      <c r="C35" s="55"/>
      <c r="D35" s="55">
        <f t="shared" si="5"/>
        <v>0</v>
      </c>
      <c r="E35" s="49">
        <f t="shared" si="6"/>
        <v>0</v>
      </c>
      <c r="F35" s="20" t="s">
        <v>495</v>
      </c>
      <c r="G35" s="21" t="s">
        <v>505</v>
      </c>
      <c r="H35" s="21">
        <v>30</v>
      </c>
      <c r="I35" s="44" t="s">
        <v>298</v>
      </c>
      <c r="J35" s="38" t="s">
        <v>297</v>
      </c>
      <c r="K35" s="21" t="s">
        <v>11</v>
      </c>
      <c r="L35" s="39">
        <f t="shared" si="7"/>
        <v>6477.9000000000005</v>
      </c>
      <c r="M35" s="39">
        <v>215.93</v>
      </c>
    </row>
    <row r="36" spans="1:13" s="9" customFormat="1" ht="24.95" customHeight="1" outlineLevel="2" x14ac:dyDescent="0.2">
      <c r="A36" s="38" t="s">
        <v>299</v>
      </c>
      <c r="B36" s="38" t="s">
        <v>300</v>
      </c>
      <c r="C36" s="55"/>
      <c r="D36" s="55">
        <f t="shared" si="5"/>
        <v>0</v>
      </c>
      <c r="E36" s="49">
        <f t="shared" si="6"/>
        <v>0</v>
      </c>
      <c r="F36" s="20" t="s">
        <v>495</v>
      </c>
      <c r="G36" s="21" t="s">
        <v>505</v>
      </c>
      <c r="H36" s="21">
        <v>30</v>
      </c>
      <c r="I36" s="44" t="s">
        <v>302</v>
      </c>
      <c r="J36" s="38" t="s">
        <v>301</v>
      </c>
      <c r="K36" s="21" t="s">
        <v>11</v>
      </c>
      <c r="L36" s="39">
        <f t="shared" si="7"/>
        <v>8101.8</v>
      </c>
      <c r="M36" s="39">
        <v>270.06</v>
      </c>
    </row>
    <row r="37" spans="1:13" s="12" customFormat="1" ht="24.95" customHeight="1" outlineLevel="1" x14ac:dyDescent="0.2">
      <c r="A37" s="16" t="s">
        <v>303</v>
      </c>
      <c r="B37" s="18"/>
      <c r="C37" s="57"/>
      <c r="D37" s="57"/>
      <c r="E37" s="51"/>
      <c r="F37" s="31"/>
      <c r="G37" s="23"/>
      <c r="H37" s="23"/>
      <c r="I37" s="31"/>
      <c r="J37" s="31"/>
      <c r="K37" s="23"/>
      <c r="L37" s="31"/>
      <c r="M37" s="31"/>
    </row>
    <row r="38" spans="1:13" s="9" customFormat="1" ht="24.95" customHeight="1" outlineLevel="2" x14ac:dyDescent="0.2">
      <c r="A38" s="38" t="s">
        <v>304</v>
      </c>
      <c r="B38" s="38" t="s">
        <v>305</v>
      </c>
      <c r="C38" s="55"/>
      <c r="D38" s="55">
        <f t="shared" ref="D38:D46" si="8">C38*H38</f>
        <v>0</v>
      </c>
      <c r="E38" s="49">
        <f t="shared" ref="E38:E46" si="9">C38*MAX((L38-L38*$H$3))</f>
        <v>0</v>
      </c>
      <c r="F38" s="20" t="s">
        <v>495</v>
      </c>
      <c r="G38" s="21" t="s">
        <v>505</v>
      </c>
      <c r="H38" s="21">
        <v>40</v>
      </c>
      <c r="I38" s="44" t="s">
        <v>307</v>
      </c>
      <c r="J38" s="38" t="s">
        <v>306</v>
      </c>
      <c r="K38" s="21" t="s">
        <v>11</v>
      </c>
      <c r="L38" s="39">
        <f t="shared" ref="L38:L46" si="10">M38*H38</f>
        <v>35182</v>
      </c>
      <c r="M38" s="39">
        <v>879.55</v>
      </c>
    </row>
    <row r="39" spans="1:13" s="9" customFormat="1" ht="24.95" customHeight="1" outlineLevel="2" x14ac:dyDescent="0.2">
      <c r="A39" s="38" t="s">
        <v>308</v>
      </c>
      <c r="B39" s="38" t="s">
        <v>309</v>
      </c>
      <c r="C39" s="55"/>
      <c r="D39" s="55">
        <f t="shared" si="8"/>
        <v>0</v>
      </c>
      <c r="E39" s="49">
        <f t="shared" si="9"/>
        <v>0</v>
      </c>
      <c r="F39" s="20" t="s">
        <v>495</v>
      </c>
      <c r="G39" s="21" t="s">
        <v>505</v>
      </c>
      <c r="H39" s="21">
        <v>20</v>
      </c>
      <c r="I39" s="44" t="s">
        <v>311</v>
      </c>
      <c r="J39" s="38" t="s">
        <v>310</v>
      </c>
      <c r="K39" s="21" t="s">
        <v>11</v>
      </c>
      <c r="L39" s="39">
        <f t="shared" si="10"/>
        <v>23527.600000000002</v>
      </c>
      <c r="M39" s="40">
        <v>1176.3800000000001</v>
      </c>
    </row>
    <row r="40" spans="1:13" s="9" customFormat="1" ht="24.95" customHeight="1" outlineLevel="2" x14ac:dyDescent="0.2">
      <c r="A40" s="38" t="s">
        <v>312</v>
      </c>
      <c r="B40" s="38" t="s">
        <v>313</v>
      </c>
      <c r="C40" s="55"/>
      <c r="D40" s="55">
        <f t="shared" si="8"/>
        <v>0</v>
      </c>
      <c r="E40" s="49">
        <f t="shared" si="9"/>
        <v>0</v>
      </c>
      <c r="F40" s="20" t="s">
        <v>495</v>
      </c>
      <c r="G40" s="21" t="s">
        <v>505</v>
      </c>
      <c r="H40" s="21">
        <v>40</v>
      </c>
      <c r="I40" s="44" t="s">
        <v>315</v>
      </c>
      <c r="J40" s="38" t="s">
        <v>314</v>
      </c>
      <c r="K40" s="21" t="s">
        <v>11</v>
      </c>
      <c r="L40" s="39">
        <f t="shared" si="10"/>
        <v>26283.600000000002</v>
      </c>
      <c r="M40" s="39">
        <v>657.09</v>
      </c>
    </row>
    <row r="41" spans="1:13" s="9" customFormat="1" ht="24.95" customHeight="1" outlineLevel="2" x14ac:dyDescent="0.2">
      <c r="A41" s="38" t="s">
        <v>316</v>
      </c>
      <c r="B41" s="38" t="s">
        <v>317</v>
      </c>
      <c r="C41" s="55"/>
      <c r="D41" s="55">
        <f t="shared" si="8"/>
        <v>0</v>
      </c>
      <c r="E41" s="49">
        <f t="shared" si="9"/>
        <v>0</v>
      </c>
      <c r="F41" s="20" t="s">
        <v>495</v>
      </c>
      <c r="G41" s="21" t="s">
        <v>505</v>
      </c>
      <c r="H41" s="21">
        <v>20</v>
      </c>
      <c r="I41" s="44" t="s">
        <v>319</v>
      </c>
      <c r="J41" s="38" t="s">
        <v>318</v>
      </c>
      <c r="K41" s="21" t="s">
        <v>134</v>
      </c>
      <c r="L41" s="39">
        <f t="shared" si="10"/>
        <v>41967.399999999994</v>
      </c>
      <c r="M41" s="40">
        <v>2098.37</v>
      </c>
    </row>
    <row r="42" spans="1:13" s="9" customFormat="1" ht="24.95" customHeight="1" outlineLevel="2" x14ac:dyDescent="0.2">
      <c r="A42" s="38" t="s">
        <v>320</v>
      </c>
      <c r="B42" s="38" t="s">
        <v>321</v>
      </c>
      <c r="C42" s="55"/>
      <c r="D42" s="55">
        <f t="shared" si="8"/>
        <v>0</v>
      </c>
      <c r="E42" s="49">
        <f t="shared" si="9"/>
        <v>0</v>
      </c>
      <c r="F42" s="20" t="s">
        <v>495</v>
      </c>
      <c r="G42" s="21" t="s">
        <v>505</v>
      </c>
      <c r="H42" s="21">
        <v>25</v>
      </c>
      <c r="I42" s="44" t="s">
        <v>322</v>
      </c>
      <c r="J42" s="38" t="s">
        <v>306</v>
      </c>
      <c r="K42" s="21" t="s">
        <v>11</v>
      </c>
      <c r="L42" s="39">
        <f t="shared" si="10"/>
        <v>24920.5</v>
      </c>
      <c r="M42" s="39">
        <v>996.82</v>
      </c>
    </row>
    <row r="43" spans="1:13" s="9" customFormat="1" ht="24.95" customHeight="1" outlineLevel="2" x14ac:dyDescent="0.2">
      <c r="A43" s="38" t="s">
        <v>323</v>
      </c>
      <c r="B43" s="38" t="s">
        <v>324</v>
      </c>
      <c r="C43" s="55"/>
      <c r="D43" s="55">
        <f t="shared" si="8"/>
        <v>0</v>
      </c>
      <c r="E43" s="49">
        <f t="shared" si="9"/>
        <v>0</v>
      </c>
      <c r="F43" s="20" t="s">
        <v>495</v>
      </c>
      <c r="G43" s="21" t="s">
        <v>505</v>
      </c>
      <c r="H43" s="21">
        <v>20</v>
      </c>
      <c r="I43" s="44" t="s">
        <v>326</v>
      </c>
      <c r="J43" s="38" t="s">
        <v>325</v>
      </c>
      <c r="K43" s="21" t="s">
        <v>11</v>
      </c>
      <c r="L43" s="39">
        <f t="shared" si="10"/>
        <v>39678</v>
      </c>
      <c r="M43" s="40">
        <v>1983.9</v>
      </c>
    </row>
    <row r="44" spans="1:13" s="9" customFormat="1" ht="24.95" customHeight="1" outlineLevel="2" x14ac:dyDescent="0.2">
      <c r="A44" s="38" t="s">
        <v>327</v>
      </c>
      <c r="B44" s="38" t="s">
        <v>328</v>
      </c>
      <c r="C44" s="55"/>
      <c r="D44" s="55">
        <f t="shared" si="8"/>
        <v>0</v>
      </c>
      <c r="E44" s="49">
        <f t="shared" si="9"/>
        <v>0</v>
      </c>
      <c r="F44" s="20" t="s">
        <v>495</v>
      </c>
      <c r="G44" s="21" t="s">
        <v>505</v>
      </c>
      <c r="H44" s="21">
        <v>12</v>
      </c>
      <c r="I44" s="44" t="s">
        <v>330</v>
      </c>
      <c r="J44" s="38" t="s">
        <v>329</v>
      </c>
      <c r="K44" s="21" t="s">
        <v>11</v>
      </c>
      <c r="L44" s="39">
        <f t="shared" si="10"/>
        <v>33616.92</v>
      </c>
      <c r="M44" s="40">
        <v>2801.41</v>
      </c>
    </row>
    <row r="45" spans="1:13" s="9" customFormat="1" ht="24.95" customHeight="1" outlineLevel="2" x14ac:dyDescent="0.2">
      <c r="A45" s="38" t="s">
        <v>331</v>
      </c>
      <c r="B45" s="38" t="s">
        <v>332</v>
      </c>
      <c r="C45" s="55"/>
      <c r="D45" s="55">
        <f t="shared" si="8"/>
        <v>0</v>
      </c>
      <c r="E45" s="49">
        <f t="shared" si="9"/>
        <v>0</v>
      </c>
      <c r="F45" s="20" t="s">
        <v>495</v>
      </c>
      <c r="G45" s="21" t="s">
        <v>505</v>
      </c>
      <c r="H45" s="21">
        <v>10</v>
      </c>
      <c r="I45" s="44" t="s">
        <v>334</v>
      </c>
      <c r="J45" s="38" t="s">
        <v>333</v>
      </c>
      <c r="K45" s="21" t="s">
        <v>11</v>
      </c>
      <c r="L45" s="39">
        <f t="shared" si="10"/>
        <v>25502.199999999997</v>
      </c>
      <c r="M45" s="40">
        <v>2550.2199999999998</v>
      </c>
    </row>
    <row r="46" spans="1:13" s="9" customFormat="1" ht="24.95" customHeight="1" outlineLevel="2" x14ac:dyDescent="0.2">
      <c r="A46" s="38" t="s">
        <v>335</v>
      </c>
      <c r="B46" s="38" t="s">
        <v>336</v>
      </c>
      <c r="C46" s="55"/>
      <c r="D46" s="55">
        <f t="shared" si="8"/>
        <v>0</v>
      </c>
      <c r="E46" s="49">
        <f t="shared" si="9"/>
        <v>0</v>
      </c>
      <c r="F46" s="20" t="s">
        <v>495</v>
      </c>
      <c r="G46" s="21" t="s">
        <v>505</v>
      </c>
      <c r="H46" s="21">
        <v>20</v>
      </c>
      <c r="I46" s="44" t="s">
        <v>338</v>
      </c>
      <c r="J46" s="38" t="s">
        <v>337</v>
      </c>
      <c r="K46" s="21" t="s">
        <v>11</v>
      </c>
      <c r="L46" s="39">
        <f t="shared" si="10"/>
        <v>48365.200000000004</v>
      </c>
      <c r="M46" s="40">
        <v>2418.2600000000002</v>
      </c>
    </row>
    <row r="47" spans="1:13" s="12" customFormat="1" ht="24.95" customHeight="1" outlineLevel="1" x14ac:dyDescent="0.2">
      <c r="A47" s="16" t="s">
        <v>339</v>
      </c>
      <c r="B47" s="18"/>
      <c r="C47" s="57"/>
      <c r="D47" s="57"/>
      <c r="E47" s="51"/>
      <c r="F47" s="31"/>
      <c r="G47" s="23"/>
      <c r="H47" s="23"/>
      <c r="I47" s="31"/>
      <c r="J47" s="31"/>
      <c r="K47" s="23"/>
      <c r="L47" s="31"/>
      <c r="M47" s="31"/>
    </row>
    <row r="48" spans="1:13" s="9" customFormat="1" ht="24.95" customHeight="1" outlineLevel="2" x14ac:dyDescent="0.2">
      <c r="A48" s="38" t="s">
        <v>340</v>
      </c>
      <c r="B48" s="38" t="s">
        <v>341</v>
      </c>
      <c r="C48" s="55"/>
      <c r="D48" s="55">
        <f>C48*H48</f>
        <v>0</v>
      </c>
      <c r="E48" s="49">
        <f t="shared" ref="E48:E49" si="11">C48*MAX((L48-L48*$H$3))</f>
        <v>0</v>
      </c>
      <c r="F48" s="20" t="s">
        <v>495</v>
      </c>
      <c r="G48" s="21" t="s">
        <v>505</v>
      </c>
      <c r="H48" s="21">
        <v>250</v>
      </c>
      <c r="I48" s="44" t="s">
        <v>343</v>
      </c>
      <c r="J48" s="38" t="s">
        <v>342</v>
      </c>
      <c r="K48" s="21" t="s">
        <v>11</v>
      </c>
      <c r="L48" s="39">
        <f>M48*H48</f>
        <v>14012.5</v>
      </c>
      <c r="M48" s="39">
        <v>56.05</v>
      </c>
    </row>
    <row r="49" spans="1:13" s="9" customFormat="1" ht="24.95" customHeight="1" outlineLevel="2" x14ac:dyDescent="0.2">
      <c r="A49" s="38" t="s">
        <v>344</v>
      </c>
      <c r="B49" s="38" t="s">
        <v>345</v>
      </c>
      <c r="C49" s="55"/>
      <c r="D49" s="55">
        <f>C49*H49</f>
        <v>0</v>
      </c>
      <c r="E49" s="49">
        <f t="shared" si="11"/>
        <v>0</v>
      </c>
      <c r="F49" s="20" t="s">
        <v>495</v>
      </c>
      <c r="G49" s="21" t="s">
        <v>505</v>
      </c>
      <c r="H49" s="21">
        <v>400</v>
      </c>
      <c r="I49" s="44" t="s">
        <v>347</v>
      </c>
      <c r="J49" s="38" t="s">
        <v>346</v>
      </c>
      <c r="K49" s="21" t="s">
        <v>11</v>
      </c>
      <c r="L49" s="39">
        <f>M49*H49</f>
        <v>37116</v>
      </c>
      <c r="M49" s="39">
        <v>92.79</v>
      </c>
    </row>
    <row r="50" spans="1:13" s="12" customFormat="1" ht="24.95" customHeight="1" outlineLevel="1" x14ac:dyDescent="0.2">
      <c r="A50" s="16" t="s">
        <v>348</v>
      </c>
      <c r="B50" s="18"/>
      <c r="C50" s="57"/>
      <c r="D50" s="57"/>
      <c r="E50" s="51"/>
      <c r="F50" s="31"/>
      <c r="G50" s="23"/>
      <c r="H50" s="23"/>
      <c r="I50" s="31"/>
      <c r="J50" s="31"/>
      <c r="K50" s="23"/>
      <c r="L50" s="31"/>
      <c r="M50" s="31"/>
    </row>
    <row r="51" spans="1:13" s="9" customFormat="1" ht="24.95" customHeight="1" outlineLevel="2" x14ac:dyDescent="0.2">
      <c r="A51" s="38" t="s">
        <v>349</v>
      </c>
      <c r="B51" s="38" t="s">
        <v>350</v>
      </c>
      <c r="C51" s="55"/>
      <c r="D51" s="55">
        <f>C51*H51</f>
        <v>0</v>
      </c>
      <c r="E51" s="49">
        <f t="shared" ref="E51:E55" si="12">C51*MAX((L51-L51*$H$3))</f>
        <v>0</v>
      </c>
      <c r="F51" s="20" t="s">
        <v>495</v>
      </c>
      <c r="G51" s="21" t="s">
        <v>505</v>
      </c>
      <c r="H51" s="21">
        <v>400</v>
      </c>
      <c r="I51" s="44" t="s">
        <v>352</v>
      </c>
      <c r="J51" s="38" t="s">
        <v>351</v>
      </c>
      <c r="K51" s="21" t="s">
        <v>11</v>
      </c>
      <c r="L51" s="39">
        <f>M51*H51</f>
        <v>55584</v>
      </c>
      <c r="M51" s="39">
        <v>138.96</v>
      </c>
    </row>
    <row r="52" spans="1:13" s="9" customFormat="1" ht="24.95" customHeight="1" outlineLevel="2" x14ac:dyDescent="0.2">
      <c r="A52" s="38" t="s">
        <v>353</v>
      </c>
      <c r="B52" s="38" t="s">
        <v>354</v>
      </c>
      <c r="C52" s="55"/>
      <c r="D52" s="55">
        <f>C52*H52</f>
        <v>0</v>
      </c>
      <c r="E52" s="49">
        <f t="shared" si="12"/>
        <v>0</v>
      </c>
      <c r="F52" s="20" t="s">
        <v>495</v>
      </c>
      <c r="G52" s="21" t="s">
        <v>505</v>
      </c>
      <c r="H52" s="21">
        <v>2000</v>
      </c>
      <c r="I52" s="44" t="s">
        <v>356</v>
      </c>
      <c r="J52" s="38" t="s">
        <v>355</v>
      </c>
      <c r="K52" s="21" t="s">
        <v>11</v>
      </c>
      <c r="L52" s="39">
        <f>M52*H52</f>
        <v>178140</v>
      </c>
      <c r="M52" s="39">
        <v>89.07</v>
      </c>
    </row>
    <row r="53" spans="1:13" s="9" customFormat="1" ht="24.95" customHeight="1" outlineLevel="2" x14ac:dyDescent="0.2">
      <c r="A53" s="38" t="s">
        <v>357</v>
      </c>
      <c r="B53" s="38" t="s">
        <v>358</v>
      </c>
      <c r="C53" s="55"/>
      <c r="D53" s="55">
        <f>C53*H53</f>
        <v>0</v>
      </c>
      <c r="E53" s="49">
        <f t="shared" si="12"/>
        <v>0</v>
      </c>
      <c r="F53" s="20" t="s">
        <v>495</v>
      </c>
      <c r="G53" s="21" t="s">
        <v>505</v>
      </c>
      <c r="H53" s="21">
        <v>400</v>
      </c>
      <c r="I53" s="44" t="s">
        <v>360</v>
      </c>
      <c r="J53" s="38" t="s">
        <v>359</v>
      </c>
      <c r="K53" s="21" t="s">
        <v>11</v>
      </c>
      <c r="L53" s="39">
        <f>M53*H53</f>
        <v>33752</v>
      </c>
      <c r="M53" s="39">
        <v>84.38</v>
      </c>
    </row>
    <row r="54" spans="1:13" s="9" customFormat="1" ht="24.95" customHeight="1" outlineLevel="2" x14ac:dyDescent="0.2">
      <c r="A54" s="38" t="s">
        <v>361</v>
      </c>
      <c r="B54" s="38" t="s">
        <v>362</v>
      </c>
      <c r="C54" s="55"/>
      <c r="D54" s="55">
        <f>C54*H54</f>
        <v>0</v>
      </c>
      <c r="E54" s="49">
        <f t="shared" si="12"/>
        <v>0</v>
      </c>
      <c r="F54" s="20" t="s">
        <v>495</v>
      </c>
      <c r="G54" s="21" t="s">
        <v>505</v>
      </c>
      <c r="H54" s="21">
        <v>250</v>
      </c>
      <c r="I54" s="44" t="s">
        <v>364</v>
      </c>
      <c r="J54" s="38" t="s">
        <v>363</v>
      </c>
      <c r="K54" s="21" t="s">
        <v>11</v>
      </c>
      <c r="L54" s="39">
        <f>M54*H54</f>
        <v>28260</v>
      </c>
      <c r="M54" s="39">
        <v>113.04</v>
      </c>
    </row>
    <row r="55" spans="1:13" s="9" customFormat="1" ht="24.95" customHeight="1" outlineLevel="2" x14ac:dyDescent="0.2">
      <c r="A55" s="38" t="s">
        <v>365</v>
      </c>
      <c r="B55" s="38" t="s">
        <v>512</v>
      </c>
      <c r="C55" s="55"/>
      <c r="D55" s="55">
        <f>C55*H55</f>
        <v>0</v>
      </c>
      <c r="E55" s="49">
        <f t="shared" si="12"/>
        <v>0</v>
      </c>
      <c r="F55" s="20" t="s">
        <v>495</v>
      </c>
      <c r="G55" s="21" t="s">
        <v>505</v>
      </c>
      <c r="H55" s="21">
        <v>3000</v>
      </c>
      <c r="I55" s="44" t="s">
        <v>366</v>
      </c>
      <c r="J55" s="38" t="s">
        <v>355</v>
      </c>
      <c r="K55" s="21" t="s">
        <v>11</v>
      </c>
      <c r="L55" s="39">
        <f>M55*H55</f>
        <v>15780</v>
      </c>
      <c r="M55" s="39">
        <v>5.26</v>
      </c>
    </row>
  </sheetData>
  <mergeCells count="3">
    <mergeCell ref="D1:E5"/>
    <mergeCell ref="F1:G5"/>
    <mergeCell ref="B3:C3"/>
  </mergeCells>
  <hyperlinks>
    <hyperlink ref="B5" r:id="rId1"/>
    <hyperlink ref="B4" r:id="rId2"/>
    <hyperlink ref="I55" r:id="rId3"/>
    <hyperlink ref="I54" r:id="rId4"/>
    <hyperlink ref="I53" r:id="rId5"/>
    <hyperlink ref="I52" r:id="rId6"/>
    <hyperlink ref="I51" r:id="rId7"/>
    <hyperlink ref="I49" r:id="rId8"/>
    <hyperlink ref="I48" r:id="rId9"/>
    <hyperlink ref="I46" r:id="rId10"/>
    <hyperlink ref="I45" r:id="rId11"/>
    <hyperlink ref="I44" r:id="rId12"/>
    <hyperlink ref="I43" r:id="rId13"/>
    <hyperlink ref="I42" r:id="rId14"/>
    <hyperlink ref="I41" r:id="rId15"/>
    <hyperlink ref="I40" r:id="rId16"/>
    <hyperlink ref="I39" r:id="rId17"/>
    <hyperlink ref="I38" r:id="rId18"/>
    <hyperlink ref="I36" r:id="rId19"/>
    <hyperlink ref="I35" r:id="rId20"/>
    <hyperlink ref="I34" r:id="rId21"/>
    <hyperlink ref="I33" r:id="rId22"/>
    <hyperlink ref="I32" r:id="rId23"/>
    <hyperlink ref="I31" r:id="rId24"/>
    <hyperlink ref="I30" r:id="rId25"/>
    <hyperlink ref="I29" r:id="rId26"/>
    <hyperlink ref="I28" r:id="rId27"/>
    <hyperlink ref="I27" r:id="rId28"/>
    <hyperlink ref="I26" r:id="rId29"/>
    <hyperlink ref="I24" r:id="rId30"/>
    <hyperlink ref="I23" r:id="rId31"/>
    <hyperlink ref="I22" r:id="rId32"/>
    <hyperlink ref="I20" r:id="rId33"/>
    <hyperlink ref="I19" r:id="rId34"/>
    <hyperlink ref="I18" r:id="rId35"/>
    <hyperlink ref="I17" r:id="rId36"/>
    <hyperlink ref="I16" r:id="rId37"/>
    <hyperlink ref="I15" r:id="rId38"/>
    <hyperlink ref="I13" r:id="rId39"/>
    <hyperlink ref="I12" r:id="rId40"/>
    <hyperlink ref="I11" r:id="rId41"/>
  </hyperlinks>
  <pageMargins left="0.75" right="1" top="0.75" bottom="1" header="0.5" footer="0.5"/>
  <pageSetup paperSize="9" orientation="portrait" verticalDpi="0" r:id="rId42"/>
  <drawing r:id="rId4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outlinePr summaryBelow="0" summaryRight="0"/>
  </sheetPr>
  <dimension ref="A1:M14"/>
  <sheetViews>
    <sheetView zoomScale="85" zoomScaleNormal="85" workbookViewId="0">
      <pane ySplit="8" topLeftCell="A10" activePane="bottomLeft" state="frozenSplit"/>
      <selection pane="bottomLeft" activeCell="B35" sqref="B35"/>
    </sheetView>
  </sheetViews>
  <sheetFormatPr defaultColWidth="9" defaultRowHeight="11.45" customHeight="1" outlineLevelRow="2" x14ac:dyDescent="0.2"/>
  <cols>
    <col min="1" max="1" width="22.375" style="5" customWidth="1"/>
    <col min="2" max="2" width="61.125" style="43" customWidth="1"/>
    <col min="3" max="3" width="20.875" style="5" customWidth="1"/>
    <col min="4" max="4" width="10.25" style="5" customWidth="1"/>
    <col min="5" max="5" width="17.875" style="5" customWidth="1"/>
    <col min="6" max="6" width="9.375" style="5" customWidth="1"/>
    <col min="7" max="7" width="11.875" style="6" customWidth="1"/>
    <col min="8" max="8" width="15" style="6" customWidth="1"/>
    <col min="9" max="9" width="39.875" style="5" customWidth="1"/>
    <col min="10" max="10" width="49.875" style="5" customWidth="1"/>
    <col min="11" max="11" width="10.375" style="5" customWidth="1"/>
    <col min="12" max="13" width="11" style="5" customWidth="1"/>
    <col min="14" max="14" width="8.75" style="1" customWidth="1"/>
    <col min="15" max="16384" width="9" style="1"/>
  </cols>
  <sheetData>
    <row r="1" spans="1:13" ht="16.5" customHeight="1" x14ac:dyDescent="0.2">
      <c r="A1" s="34"/>
      <c r="B1" s="35"/>
      <c r="D1" s="73" t="s">
        <v>514</v>
      </c>
      <c r="E1" s="73"/>
      <c r="F1" s="74">
        <f>SUM(E:E)</f>
        <v>0</v>
      </c>
      <c r="G1" s="74"/>
      <c r="H1" s="61"/>
      <c r="I1" s="62"/>
      <c r="J1" s="53"/>
      <c r="K1" s="53"/>
      <c r="L1" s="53"/>
      <c r="M1" s="53"/>
    </row>
    <row r="2" spans="1:13" ht="15.75" customHeight="1" x14ac:dyDescent="0.2">
      <c r="A2" s="34"/>
      <c r="B2" s="7" t="s">
        <v>3</v>
      </c>
      <c r="D2" s="73"/>
      <c r="E2" s="73"/>
      <c r="F2" s="74"/>
      <c r="G2" s="74"/>
      <c r="H2" s="61"/>
      <c r="I2" s="62"/>
      <c r="J2" s="53"/>
      <c r="K2" s="53"/>
      <c r="L2" s="53"/>
      <c r="M2" s="53"/>
    </row>
    <row r="3" spans="1:13" ht="12.75" customHeight="1" x14ac:dyDescent="0.2">
      <c r="A3" s="34"/>
      <c r="B3" s="75" t="s">
        <v>510</v>
      </c>
      <c r="C3" s="75"/>
      <c r="D3" s="73"/>
      <c r="E3" s="73"/>
      <c r="F3" s="74"/>
      <c r="G3" s="74"/>
      <c r="H3" s="63"/>
      <c r="I3" s="62"/>
      <c r="J3" s="53"/>
      <c r="K3" s="53"/>
      <c r="L3" s="53"/>
      <c r="M3" s="53"/>
    </row>
    <row r="4" spans="1:13" ht="14.25" customHeight="1" x14ac:dyDescent="0.2">
      <c r="A4" s="34"/>
      <c r="B4" s="59" t="s">
        <v>496</v>
      </c>
      <c r="C4" s="60"/>
      <c r="D4" s="73"/>
      <c r="E4" s="73"/>
      <c r="F4" s="74"/>
      <c r="G4" s="74"/>
      <c r="H4" s="63"/>
      <c r="I4" s="62"/>
      <c r="J4" s="53"/>
      <c r="K4" s="53"/>
      <c r="L4" s="53"/>
      <c r="M4" s="53"/>
    </row>
    <row r="5" spans="1:13" ht="12.95" customHeight="1" x14ac:dyDescent="0.2">
      <c r="A5" s="34"/>
      <c r="B5" s="36" t="s">
        <v>4</v>
      </c>
      <c r="D5" s="73"/>
      <c r="E5" s="73"/>
      <c r="F5" s="74"/>
      <c r="G5" s="74"/>
      <c r="H5" s="63"/>
      <c r="I5" s="62"/>
      <c r="J5" s="53"/>
      <c r="K5" s="53"/>
      <c r="L5" s="53"/>
      <c r="M5" s="53"/>
    </row>
    <row r="6" spans="1:13" ht="12.95" customHeight="1" x14ac:dyDescent="0.2">
      <c r="A6" s="34"/>
      <c r="B6" s="35" t="s">
        <v>6</v>
      </c>
      <c r="E6" s="27"/>
      <c r="F6" s="27"/>
      <c r="G6" s="45"/>
      <c r="H6" s="46"/>
      <c r="I6" s="10"/>
      <c r="J6" s="11"/>
      <c r="K6" s="11"/>
      <c r="L6" s="11"/>
      <c r="M6" s="11"/>
    </row>
    <row r="7" spans="1:13" ht="15.75" customHeight="1" x14ac:dyDescent="0.2">
      <c r="A7" s="34"/>
      <c r="B7" s="37" t="s">
        <v>5</v>
      </c>
      <c r="C7" s="4"/>
      <c r="D7" s="4"/>
      <c r="E7" s="4"/>
      <c r="F7" s="4"/>
      <c r="G7" s="47"/>
      <c r="H7" s="46"/>
      <c r="I7" s="10"/>
      <c r="J7" s="11"/>
      <c r="K7" s="11"/>
      <c r="L7" s="11"/>
      <c r="M7" s="11"/>
    </row>
    <row r="8" spans="1:13" s="25" customFormat="1" ht="39" customHeight="1" x14ac:dyDescent="0.25">
      <c r="A8" s="2" t="s">
        <v>0</v>
      </c>
      <c r="B8" s="8" t="s">
        <v>1</v>
      </c>
      <c r="C8" s="26" t="s">
        <v>503</v>
      </c>
      <c r="D8" s="3" t="s">
        <v>511</v>
      </c>
      <c r="E8" s="3" t="s">
        <v>516</v>
      </c>
      <c r="F8" s="2" t="s">
        <v>2</v>
      </c>
      <c r="G8" s="2" t="s">
        <v>498</v>
      </c>
      <c r="H8" s="2" t="s">
        <v>501</v>
      </c>
      <c r="I8" s="2" t="s">
        <v>497</v>
      </c>
      <c r="J8" s="2" t="s">
        <v>500</v>
      </c>
      <c r="K8" s="2" t="s">
        <v>494</v>
      </c>
      <c r="L8" s="3" t="s">
        <v>508</v>
      </c>
      <c r="M8" s="3" t="s">
        <v>507</v>
      </c>
    </row>
    <row r="9" spans="1:13" s="14" customFormat="1" ht="24.95" customHeight="1" x14ac:dyDescent="0.2">
      <c r="A9" s="13" t="s">
        <v>367</v>
      </c>
      <c r="B9" s="17"/>
      <c r="C9" s="58"/>
      <c r="D9" s="58"/>
      <c r="E9" s="52"/>
      <c r="F9" s="29"/>
      <c r="G9" s="24"/>
      <c r="H9" s="24"/>
      <c r="I9" s="29"/>
      <c r="J9" s="29"/>
      <c r="K9" s="24"/>
      <c r="L9" s="29"/>
      <c r="M9" s="29"/>
    </row>
    <row r="10" spans="1:13" s="12" customFormat="1" ht="24.95" customHeight="1" outlineLevel="1" x14ac:dyDescent="0.2">
      <c r="A10" s="16" t="s">
        <v>368</v>
      </c>
      <c r="B10" s="18"/>
      <c r="C10" s="57"/>
      <c r="D10" s="57"/>
      <c r="E10" s="51"/>
      <c r="F10" s="31"/>
      <c r="G10" s="23"/>
      <c r="H10" s="23"/>
      <c r="I10" s="31"/>
      <c r="J10" s="31"/>
      <c r="K10" s="23"/>
      <c r="L10" s="31"/>
      <c r="M10" s="31"/>
    </row>
    <row r="11" spans="1:13" s="9" customFormat="1" ht="24.95" customHeight="1" outlineLevel="2" x14ac:dyDescent="0.2">
      <c r="A11" s="38" t="s">
        <v>369</v>
      </c>
      <c r="B11" s="38" t="s">
        <v>370</v>
      </c>
      <c r="C11" s="55"/>
      <c r="D11" s="55">
        <f>C11*H11</f>
        <v>0</v>
      </c>
      <c r="E11" s="49">
        <f>C11*MAX((L11-L11*$H$3))</f>
        <v>0</v>
      </c>
      <c r="F11" s="20" t="s">
        <v>495</v>
      </c>
      <c r="G11" s="21" t="s">
        <v>505</v>
      </c>
      <c r="H11" s="21">
        <v>1</v>
      </c>
      <c r="I11" s="44" t="s">
        <v>372</v>
      </c>
      <c r="J11" s="38" t="s">
        <v>371</v>
      </c>
      <c r="K11" s="21" t="s">
        <v>11</v>
      </c>
      <c r="L11" s="39">
        <f>M11*H11</f>
        <v>163.96</v>
      </c>
      <c r="M11" s="39">
        <v>163.96</v>
      </c>
    </row>
    <row r="12" spans="1:13" s="12" customFormat="1" ht="24.95" customHeight="1" outlineLevel="1" x14ac:dyDescent="0.2">
      <c r="A12" s="16" t="s">
        <v>373</v>
      </c>
      <c r="B12" s="18"/>
      <c r="C12" s="57"/>
      <c r="D12" s="57"/>
      <c r="E12" s="51"/>
      <c r="F12" s="31"/>
      <c r="G12" s="23"/>
      <c r="H12" s="23"/>
      <c r="I12" s="31"/>
      <c r="J12" s="31"/>
      <c r="K12" s="23"/>
      <c r="L12" s="31"/>
      <c r="M12" s="31"/>
    </row>
    <row r="13" spans="1:13" s="9" customFormat="1" ht="24.95" customHeight="1" outlineLevel="2" x14ac:dyDescent="0.2">
      <c r="A13" s="38" t="s">
        <v>374</v>
      </c>
      <c r="B13" s="38" t="s">
        <v>513</v>
      </c>
      <c r="C13" s="55"/>
      <c r="D13" s="55">
        <f>C13*H13</f>
        <v>0</v>
      </c>
      <c r="E13" s="49">
        <f t="shared" ref="E13:E14" si="0">C13*MAX((L13-L13*$H$3))</f>
        <v>0</v>
      </c>
      <c r="F13" s="20" t="s">
        <v>495</v>
      </c>
      <c r="G13" s="21" t="s">
        <v>505</v>
      </c>
      <c r="H13" s="21">
        <v>50</v>
      </c>
      <c r="I13" s="44" t="s">
        <v>376</v>
      </c>
      <c r="J13" s="38" t="s">
        <v>375</v>
      </c>
      <c r="K13" s="21" t="s">
        <v>11</v>
      </c>
      <c r="L13" s="39">
        <f>M13*H13</f>
        <v>10670</v>
      </c>
      <c r="M13" s="39">
        <v>213.4</v>
      </c>
    </row>
    <row r="14" spans="1:13" s="9" customFormat="1" ht="24.95" customHeight="1" outlineLevel="2" x14ac:dyDescent="0.2">
      <c r="A14" s="38" t="s">
        <v>377</v>
      </c>
      <c r="B14" s="38" t="s">
        <v>378</v>
      </c>
      <c r="C14" s="55"/>
      <c r="D14" s="55">
        <f>C14*H14</f>
        <v>0</v>
      </c>
      <c r="E14" s="49">
        <f t="shared" si="0"/>
        <v>0</v>
      </c>
      <c r="F14" s="20" t="s">
        <v>495</v>
      </c>
      <c r="G14" s="21" t="s">
        <v>505</v>
      </c>
      <c r="H14" s="21">
        <v>50</v>
      </c>
      <c r="I14" s="44" t="s">
        <v>380</v>
      </c>
      <c r="J14" s="38" t="s">
        <v>379</v>
      </c>
      <c r="K14" s="21" t="s">
        <v>11</v>
      </c>
      <c r="L14" s="39">
        <f>M14*H14</f>
        <v>33112</v>
      </c>
      <c r="M14" s="39">
        <v>662.24</v>
      </c>
    </row>
  </sheetData>
  <mergeCells count="3">
    <mergeCell ref="D1:E5"/>
    <mergeCell ref="F1:G5"/>
    <mergeCell ref="B3:C3"/>
  </mergeCells>
  <hyperlinks>
    <hyperlink ref="B5" r:id="rId1"/>
    <hyperlink ref="B4" r:id="rId2"/>
    <hyperlink ref="I14" r:id="rId3"/>
    <hyperlink ref="I13" r:id="rId4"/>
    <hyperlink ref="I11" r:id="rId5"/>
  </hyperlinks>
  <pageMargins left="0.75" right="1" top="0.75" bottom="1" header="0.5" footer="0.5"/>
  <pageSetup paperSize="9" orientation="portrait" verticalDpi="0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outlinePr summaryBelow="0" summaryRight="0"/>
  </sheetPr>
  <dimension ref="A1:M29"/>
  <sheetViews>
    <sheetView zoomScale="85" zoomScaleNormal="85" workbookViewId="0">
      <pane ySplit="8" topLeftCell="A9" activePane="bottomLeft" state="frozenSplit"/>
      <selection pane="bottomLeft" activeCell="C11" sqref="C11"/>
    </sheetView>
  </sheetViews>
  <sheetFormatPr defaultColWidth="9" defaultRowHeight="11.45" customHeight="1" outlineLevelRow="2" x14ac:dyDescent="0.2"/>
  <cols>
    <col min="1" max="1" width="22.375" style="5" customWidth="1"/>
    <col min="2" max="2" width="61.125" style="43" customWidth="1"/>
    <col min="3" max="3" width="20.875" style="5" customWidth="1"/>
    <col min="4" max="4" width="10.25" style="5" customWidth="1"/>
    <col min="5" max="5" width="17.875" style="5" customWidth="1"/>
    <col min="6" max="6" width="9.375" style="5" customWidth="1"/>
    <col min="7" max="7" width="11.875" style="6" customWidth="1"/>
    <col min="8" max="8" width="15" style="6" customWidth="1"/>
    <col min="9" max="9" width="39.875" style="5" customWidth="1"/>
    <col min="10" max="10" width="49.875" style="5" customWidth="1"/>
    <col min="11" max="11" width="10.375" style="5" customWidth="1"/>
    <col min="12" max="12" width="11.375" style="5" customWidth="1"/>
    <col min="13" max="13" width="10.875" style="5" customWidth="1"/>
    <col min="14" max="14" width="8.75" style="1" customWidth="1"/>
    <col min="15" max="16384" width="9" style="1"/>
  </cols>
  <sheetData>
    <row r="1" spans="1:13" ht="16.5" customHeight="1" x14ac:dyDescent="0.2">
      <c r="A1" s="34"/>
      <c r="B1" s="35"/>
      <c r="D1" s="73" t="s">
        <v>514</v>
      </c>
      <c r="E1" s="73"/>
      <c r="F1" s="74">
        <f>SUM(E:E)</f>
        <v>0</v>
      </c>
      <c r="G1" s="74"/>
      <c r="H1" s="61"/>
      <c r="I1" s="62"/>
      <c r="J1" s="53"/>
      <c r="K1" s="53"/>
      <c r="L1" s="53"/>
      <c r="M1" s="53"/>
    </row>
    <row r="2" spans="1:13" ht="15.75" customHeight="1" x14ac:dyDescent="0.2">
      <c r="A2" s="34"/>
      <c r="B2" s="7" t="s">
        <v>3</v>
      </c>
      <c r="D2" s="73"/>
      <c r="E2" s="73"/>
      <c r="F2" s="74"/>
      <c r="G2" s="74"/>
      <c r="H2" s="61"/>
      <c r="I2" s="62"/>
      <c r="J2" s="53"/>
      <c r="K2" s="53"/>
      <c r="L2" s="53"/>
      <c r="M2" s="53"/>
    </row>
    <row r="3" spans="1:13" ht="12.75" customHeight="1" x14ac:dyDescent="0.2">
      <c r="A3" s="34"/>
      <c r="B3" s="75" t="s">
        <v>510</v>
      </c>
      <c r="C3" s="75"/>
      <c r="D3" s="73"/>
      <c r="E3" s="73"/>
      <c r="F3" s="74"/>
      <c r="G3" s="74"/>
      <c r="H3" s="63"/>
      <c r="I3" s="62"/>
      <c r="J3" s="53"/>
      <c r="K3" s="53"/>
      <c r="L3" s="53"/>
      <c r="M3" s="53"/>
    </row>
    <row r="4" spans="1:13" ht="14.25" customHeight="1" x14ac:dyDescent="0.2">
      <c r="A4" s="34"/>
      <c r="B4" s="59" t="s">
        <v>496</v>
      </c>
      <c r="C4" s="60"/>
      <c r="D4" s="73"/>
      <c r="E4" s="73"/>
      <c r="F4" s="74"/>
      <c r="G4" s="74"/>
      <c r="H4" s="63"/>
      <c r="I4" s="62"/>
      <c r="J4" s="53"/>
      <c r="K4" s="53"/>
      <c r="L4" s="53"/>
      <c r="M4" s="53"/>
    </row>
    <row r="5" spans="1:13" ht="12.95" customHeight="1" x14ac:dyDescent="0.2">
      <c r="A5" s="34"/>
      <c r="B5" s="36" t="s">
        <v>4</v>
      </c>
      <c r="D5" s="73"/>
      <c r="E5" s="73"/>
      <c r="F5" s="74"/>
      <c r="G5" s="74"/>
      <c r="H5" s="63"/>
      <c r="I5" s="62"/>
      <c r="J5" s="53"/>
      <c r="K5" s="53"/>
      <c r="L5" s="53"/>
      <c r="M5" s="53"/>
    </row>
    <row r="6" spans="1:13" ht="12.95" customHeight="1" x14ac:dyDescent="0.2">
      <c r="A6" s="34"/>
      <c r="B6" s="35" t="s">
        <v>6</v>
      </c>
      <c r="E6" s="27"/>
      <c r="F6" s="27"/>
      <c r="G6" s="45"/>
      <c r="H6" s="46"/>
      <c r="I6" s="10"/>
      <c r="J6" s="11"/>
      <c r="K6" s="11"/>
      <c r="L6" s="11"/>
      <c r="M6" s="11"/>
    </row>
    <row r="7" spans="1:13" ht="15.75" customHeight="1" x14ac:dyDescent="0.2">
      <c r="A7" s="34"/>
      <c r="B7" s="37" t="s">
        <v>5</v>
      </c>
      <c r="C7" s="4"/>
      <c r="D7" s="4"/>
      <c r="E7" s="4"/>
      <c r="F7" s="4"/>
      <c r="G7" s="47"/>
      <c r="H7" s="46"/>
      <c r="I7" s="10"/>
      <c r="J7" s="11"/>
      <c r="K7" s="11"/>
      <c r="L7" s="11"/>
      <c r="M7" s="11"/>
    </row>
    <row r="8" spans="1:13" s="25" customFormat="1" ht="39" customHeight="1" x14ac:dyDescent="0.25">
      <c r="A8" s="2" t="s">
        <v>0</v>
      </c>
      <c r="B8" s="8" t="s">
        <v>1</v>
      </c>
      <c r="C8" s="26" t="s">
        <v>515</v>
      </c>
      <c r="D8" s="3" t="s">
        <v>511</v>
      </c>
      <c r="E8" s="3" t="s">
        <v>516</v>
      </c>
      <c r="F8" s="2" t="s">
        <v>2</v>
      </c>
      <c r="G8" s="2" t="s">
        <v>498</v>
      </c>
      <c r="H8" s="2" t="s">
        <v>501</v>
      </c>
      <c r="I8" s="2" t="s">
        <v>497</v>
      </c>
      <c r="J8" s="2" t="s">
        <v>500</v>
      </c>
      <c r="K8" s="2" t="s">
        <v>494</v>
      </c>
      <c r="L8" s="3" t="s">
        <v>508</v>
      </c>
      <c r="M8" s="3" t="s">
        <v>507</v>
      </c>
    </row>
    <row r="9" spans="1:13" s="14" customFormat="1" ht="24.95" customHeight="1" x14ac:dyDescent="0.2">
      <c r="A9" s="13" t="s">
        <v>381</v>
      </c>
      <c r="B9" s="17"/>
      <c r="C9" s="58"/>
      <c r="D9" s="58"/>
      <c r="E9" s="52"/>
      <c r="F9" s="29"/>
      <c r="G9" s="24"/>
      <c r="H9" s="24"/>
      <c r="I9" s="29"/>
      <c r="J9" s="29"/>
      <c r="K9" s="24"/>
      <c r="L9" s="29"/>
      <c r="M9" s="29"/>
    </row>
    <row r="10" spans="1:13" s="12" customFormat="1" ht="24.95" customHeight="1" outlineLevel="1" x14ac:dyDescent="0.2">
      <c r="A10" s="16" t="s">
        <v>382</v>
      </c>
      <c r="B10" s="18"/>
      <c r="C10" s="57"/>
      <c r="D10" s="57"/>
      <c r="E10" s="51"/>
      <c r="F10" s="31"/>
      <c r="G10" s="23"/>
      <c r="H10" s="23"/>
      <c r="I10" s="31"/>
      <c r="J10" s="31"/>
      <c r="K10" s="23"/>
      <c r="L10" s="31"/>
      <c r="M10" s="31"/>
    </row>
    <row r="11" spans="1:13" s="9" customFormat="1" ht="24.95" customHeight="1" outlineLevel="2" x14ac:dyDescent="0.2">
      <c r="A11" s="38" t="s">
        <v>383</v>
      </c>
      <c r="B11" s="38" t="s">
        <v>384</v>
      </c>
      <c r="C11" s="55"/>
      <c r="D11" s="55">
        <f t="shared" ref="D11:D16" si="0">C11*H11</f>
        <v>0</v>
      </c>
      <c r="E11" s="49">
        <f>C11*MAX((L11-L11*$H$3))</f>
        <v>0</v>
      </c>
      <c r="F11" s="20" t="s">
        <v>495</v>
      </c>
      <c r="G11" s="21" t="s">
        <v>505</v>
      </c>
      <c r="H11" s="21">
        <v>5000</v>
      </c>
      <c r="I11" s="44" t="s">
        <v>385</v>
      </c>
      <c r="J11" s="38"/>
      <c r="K11" s="21" t="s">
        <v>11</v>
      </c>
      <c r="L11" s="39">
        <f t="shared" ref="L11:L16" si="1">M11*H11</f>
        <v>21900</v>
      </c>
      <c r="M11" s="39">
        <v>4.38</v>
      </c>
    </row>
    <row r="12" spans="1:13" s="9" customFormat="1" ht="24.95" customHeight="1" outlineLevel="2" x14ac:dyDescent="0.2">
      <c r="A12" s="38" t="s">
        <v>386</v>
      </c>
      <c r="B12" s="38" t="s">
        <v>387</v>
      </c>
      <c r="C12" s="55"/>
      <c r="D12" s="55">
        <f t="shared" si="0"/>
        <v>0</v>
      </c>
      <c r="E12" s="49">
        <f t="shared" ref="E12:E16" si="2">C12*MAX((L12-L12*$H$3))</f>
        <v>0</v>
      </c>
      <c r="F12" s="20" t="s">
        <v>495</v>
      </c>
      <c r="G12" s="21" t="s">
        <v>505</v>
      </c>
      <c r="H12" s="21">
        <v>5000</v>
      </c>
      <c r="I12" s="44" t="s">
        <v>388</v>
      </c>
      <c r="J12" s="38"/>
      <c r="K12" s="21" t="s">
        <v>11</v>
      </c>
      <c r="L12" s="39">
        <f t="shared" si="1"/>
        <v>41800</v>
      </c>
      <c r="M12" s="39">
        <v>8.36</v>
      </c>
    </row>
    <row r="13" spans="1:13" s="9" customFormat="1" ht="24.95" customHeight="1" outlineLevel="2" x14ac:dyDescent="0.2">
      <c r="A13" s="38" t="s">
        <v>389</v>
      </c>
      <c r="B13" s="38" t="s">
        <v>390</v>
      </c>
      <c r="C13" s="55"/>
      <c r="D13" s="55">
        <f t="shared" si="0"/>
        <v>0</v>
      </c>
      <c r="E13" s="49">
        <f t="shared" si="2"/>
        <v>0</v>
      </c>
      <c r="F13" s="20" t="s">
        <v>495</v>
      </c>
      <c r="G13" s="21" t="s">
        <v>505</v>
      </c>
      <c r="H13" s="21">
        <v>5000</v>
      </c>
      <c r="I13" s="44" t="s">
        <v>391</v>
      </c>
      <c r="J13" s="38"/>
      <c r="K13" s="21" t="s">
        <v>11</v>
      </c>
      <c r="L13" s="39">
        <f t="shared" si="1"/>
        <v>14900</v>
      </c>
      <c r="M13" s="39">
        <v>2.98</v>
      </c>
    </row>
    <row r="14" spans="1:13" s="9" customFormat="1" ht="24.95" customHeight="1" outlineLevel="2" x14ac:dyDescent="0.2">
      <c r="A14" s="38" t="s">
        <v>392</v>
      </c>
      <c r="B14" s="38" t="s">
        <v>393</v>
      </c>
      <c r="C14" s="55"/>
      <c r="D14" s="55">
        <f t="shared" si="0"/>
        <v>0</v>
      </c>
      <c r="E14" s="49">
        <f t="shared" si="2"/>
        <v>0</v>
      </c>
      <c r="F14" s="20" t="s">
        <v>495</v>
      </c>
      <c r="G14" s="21" t="s">
        <v>505</v>
      </c>
      <c r="H14" s="21">
        <v>5000</v>
      </c>
      <c r="I14" s="44" t="s">
        <v>394</v>
      </c>
      <c r="J14" s="38"/>
      <c r="K14" s="21" t="s">
        <v>11</v>
      </c>
      <c r="L14" s="39">
        <f t="shared" si="1"/>
        <v>18700</v>
      </c>
      <c r="M14" s="39">
        <v>3.74</v>
      </c>
    </row>
    <row r="15" spans="1:13" s="9" customFormat="1" ht="24.95" customHeight="1" outlineLevel="2" x14ac:dyDescent="0.2">
      <c r="A15" s="38" t="s">
        <v>395</v>
      </c>
      <c r="B15" s="38" t="s">
        <v>396</v>
      </c>
      <c r="C15" s="55"/>
      <c r="D15" s="55">
        <f t="shared" si="0"/>
        <v>0</v>
      </c>
      <c r="E15" s="49">
        <f t="shared" si="2"/>
        <v>0</v>
      </c>
      <c r="F15" s="20" t="s">
        <v>495</v>
      </c>
      <c r="G15" s="21" t="s">
        <v>505</v>
      </c>
      <c r="H15" s="21">
        <v>2500</v>
      </c>
      <c r="I15" s="44" t="s">
        <v>394</v>
      </c>
      <c r="J15" s="38"/>
      <c r="K15" s="21" t="s">
        <v>11</v>
      </c>
      <c r="L15" s="39">
        <f t="shared" si="1"/>
        <v>26750</v>
      </c>
      <c r="M15" s="39">
        <v>10.7</v>
      </c>
    </row>
    <row r="16" spans="1:13" s="9" customFormat="1" ht="24.95" customHeight="1" outlineLevel="2" x14ac:dyDescent="0.2">
      <c r="A16" s="38" t="s">
        <v>397</v>
      </c>
      <c r="B16" s="38" t="s">
        <v>398</v>
      </c>
      <c r="C16" s="55"/>
      <c r="D16" s="55">
        <f t="shared" si="0"/>
        <v>0</v>
      </c>
      <c r="E16" s="49">
        <f t="shared" si="2"/>
        <v>0</v>
      </c>
      <c r="F16" s="20" t="s">
        <v>495</v>
      </c>
      <c r="G16" s="21" t="s">
        <v>505</v>
      </c>
      <c r="H16" s="21">
        <v>5000</v>
      </c>
      <c r="I16" s="44" t="s">
        <v>399</v>
      </c>
      <c r="J16" s="38"/>
      <c r="K16" s="21" t="s">
        <v>11</v>
      </c>
      <c r="L16" s="39">
        <f t="shared" si="1"/>
        <v>10450</v>
      </c>
      <c r="M16" s="39">
        <v>2.09</v>
      </c>
    </row>
    <row r="17" spans="1:13" s="12" customFormat="1" ht="24.95" customHeight="1" outlineLevel="1" x14ac:dyDescent="0.2">
      <c r="A17" s="16" t="s">
        <v>400</v>
      </c>
      <c r="B17" s="18"/>
      <c r="C17" s="57"/>
      <c r="D17" s="57"/>
      <c r="E17" s="51"/>
      <c r="F17" s="31"/>
      <c r="G17" s="23"/>
      <c r="H17" s="23"/>
      <c r="I17" s="31"/>
      <c r="J17" s="31"/>
      <c r="K17" s="23"/>
      <c r="L17" s="31"/>
      <c r="M17" s="31"/>
    </row>
    <row r="18" spans="1:13" s="9" customFormat="1" ht="24.95" customHeight="1" outlineLevel="2" x14ac:dyDescent="0.2">
      <c r="A18" s="38" t="s">
        <v>401</v>
      </c>
      <c r="B18" s="38" t="s">
        <v>402</v>
      </c>
      <c r="C18" s="55"/>
      <c r="D18" s="55">
        <f>C18*H18</f>
        <v>0</v>
      </c>
      <c r="E18" s="49">
        <f t="shared" ref="E18:E22" si="3">C18*MAX((L18-L18*$H$3))</f>
        <v>0</v>
      </c>
      <c r="F18" s="20" t="s">
        <v>495</v>
      </c>
      <c r="G18" s="21" t="s">
        <v>505</v>
      </c>
      <c r="H18" s="21">
        <v>50</v>
      </c>
      <c r="I18" s="44" t="s">
        <v>403</v>
      </c>
      <c r="J18" s="38"/>
      <c r="K18" s="21" t="s">
        <v>11</v>
      </c>
      <c r="L18" s="39">
        <f>M18*H18</f>
        <v>0</v>
      </c>
      <c r="M18" s="41">
        <v>0</v>
      </c>
    </row>
    <row r="19" spans="1:13" s="9" customFormat="1" ht="24.95" customHeight="1" outlineLevel="2" x14ac:dyDescent="0.2">
      <c r="A19" s="38" t="s">
        <v>404</v>
      </c>
      <c r="B19" s="38" t="s">
        <v>405</v>
      </c>
      <c r="C19" s="55"/>
      <c r="D19" s="55">
        <f>C19*H19</f>
        <v>0</v>
      </c>
      <c r="E19" s="49">
        <f t="shared" si="3"/>
        <v>0</v>
      </c>
      <c r="F19" s="20" t="s">
        <v>495</v>
      </c>
      <c r="G19" s="21" t="s">
        <v>505</v>
      </c>
      <c r="H19" s="21">
        <v>2000</v>
      </c>
      <c r="I19" s="44" t="s">
        <v>406</v>
      </c>
      <c r="J19" s="38"/>
      <c r="K19" s="21" t="s">
        <v>11</v>
      </c>
      <c r="L19" s="39">
        <f>M19*H19</f>
        <v>23140</v>
      </c>
      <c r="M19" s="39">
        <v>11.57</v>
      </c>
    </row>
    <row r="20" spans="1:13" s="9" customFormat="1" ht="24.95" customHeight="1" outlineLevel="2" x14ac:dyDescent="0.2">
      <c r="A20" s="38" t="s">
        <v>407</v>
      </c>
      <c r="B20" s="38" t="s">
        <v>408</v>
      </c>
      <c r="C20" s="55"/>
      <c r="D20" s="55">
        <f>C20*H20</f>
        <v>0</v>
      </c>
      <c r="E20" s="49">
        <f t="shared" si="3"/>
        <v>0</v>
      </c>
      <c r="F20" s="20" t="s">
        <v>495</v>
      </c>
      <c r="G20" s="21" t="s">
        <v>505</v>
      </c>
      <c r="H20" s="21">
        <v>2000</v>
      </c>
      <c r="I20" s="44" t="s">
        <v>409</v>
      </c>
      <c r="J20" s="38"/>
      <c r="K20" s="21" t="s">
        <v>11</v>
      </c>
      <c r="L20" s="39">
        <f>M20*H20</f>
        <v>33340</v>
      </c>
      <c r="M20" s="39">
        <v>16.670000000000002</v>
      </c>
    </row>
    <row r="21" spans="1:13" s="9" customFormat="1" ht="24.95" customHeight="1" outlineLevel="2" x14ac:dyDescent="0.2">
      <c r="A21" s="38" t="s">
        <v>410</v>
      </c>
      <c r="B21" s="38" t="s">
        <v>411</v>
      </c>
      <c r="C21" s="55"/>
      <c r="D21" s="55">
        <f>C21*H21</f>
        <v>0</v>
      </c>
      <c r="E21" s="49">
        <f t="shared" si="3"/>
        <v>0</v>
      </c>
      <c r="F21" s="20" t="s">
        <v>495</v>
      </c>
      <c r="G21" s="21" t="s">
        <v>505</v>
      </c>
      <c r="H21" s="21">
        <v>2500</v>
      </c>
      <c r="I21" s="44" t="s">
        <v>412</v>
      </c>
      <c r="J21" s="38"/>
      <c r="K21" s="21" t="s">
        <v>11</v>
      </c>
      <c r="L21" s="39">
        <f>M21*H21</f>
        <v>26750</v>
      </c>
      <c r="M21" s="39">
        <v>10.7</v>
      </c>
    </row>
    <row r="22" spans="1:13" s="9" customFormat="1" ht="24.95" customHeight="1" outlineLevel="2" x14ac:dyDescent="0.2">
      <c r="A22" s="38" t="s">
        <v>413</v>
      </c>
      <c r="B22" s="38" t="s">
        <v>414</v>
      </c>
      <c r="C22" s="55"/>
      <c r="D22" s="55">
        <f>C22*H22</f>
        <v>0</v>
      </c>
      <c r="E22" s="49">
        <f t="shared" si="3"/>
        <v>0</v>
      </c>
      <c r="F22" s="20" t="s">
        <v>495</v>
      </c>
      <c r="G22" s="21" t="s">
        <v>505</v>
      </c>
      <c r="H22" s="21">
        <v>2000</v>
      </c>
      <c r="I22" s="44" t="s">
        <v>415</v>
      </c>
      <c r="J22" s="38"/>
      <c r="K22" s="21" t="s">
        <v>11</v>
      </c>
      <c r="L22" s="39">
        <f>M22*H22</f>
        <v>27880</v>
      </c>
      <c r="M22" s="39">
        <v>13.94</v>
      </c>
    </row>
    <row r="23" spans="1:13" s="12" customFormat="1" ht="24.95" customHeight="1" outlineLevel="1" x14ac:dyDescent="0.2">
      <c r="A23" s="16" t="s">
        <v>416</v>
      </c>
      <c r="B23" s="18"/>
      <c r="C23" s="57"/>
      <c r="D23" s="57"/>
      <c r="E23" s="51"/>
      <c r="F23" s="31"/>
      <c r="G23" s="23"/>
      <c r="H23" s="23"/>
      <c r="I23" s="31"/>
      <c r="J23" s="31"/>
      <c r="K23" s="23"/>
      <c r="L23" s="31"/>
      <c r="M23" s="31"/>
    </row>
    <row r="24" spans="1:13" s="9" customFormat="1" ht="24.95" customHeight="1" outlineLevel="2" x14ac:dyDescent="0.2">
      <c r="A24" s="38" t="s">
        <v>417</v>
      </c>
      <c r="B24" s="38" t="s">
        <v>418</v>
      </c>
      <c r="C24" s="55"/>
      <c r="D24" s="55">
        <f>C24*H24</f>
        <v>0</v>
      </c>
      <c r="E24" s="49">
        <f>C24*MAX((L24-L24*$H$3))</f>
        <v>0</v>
      </c>
      <c r="F24" s="20" t="s">
        <v>495</v>
      </c>
      <c r="G24" s="21" t="s">
        <v>505</v>
      </c>
      <c r="H24" s="21">
        <v>2500</v>
      </c>
      <c r="I24" s="44" t="s">
        <v>509</v>
      </c>
      <c r="J24" s="38"/>
      <c r="K24" s="21" t="s">
        <v>134</v>
      </c>
      <c r="L24" s="39">
        <f>M24*H24</f>
        <v>7225</v>
      </c>
      <c r="M24" s="39">
        <v>2.89</v>
      </c>
    </row>
    <row r="25" spans="1:13" s="12" customFormat="1" ht="24.95" customHeight="1" outlineLevel="1" x14ac:dyDescent="0.2">
      <c r="A25" s="16" t="s">
        <v>419</v>
      </c>
      <c r="B25" s="18"/>
      <c r="C25" s="57"/>
      <c r="D25" s="57"/>
      <c r="E25" s="51"/>
      <c r="F25" s="31"/>
      <c r="G25" s="23"/>
      <c r="H25" s="23"/>
      <c r="I25" s="31"/>
      <c r="J25" s="31"/>
      <c r="K25" s="23"/>
      <c r="L25" s="31"/>
      <c r="M25" s="31"/>
    </row>
    <row r="26" spans="1:13" s="9" customFormat="1" ht="24.95" customHeight="1" outlineLevel="2" x14ac:dyDescent="0.2">
      <c r="A26" s="38" t="s">
        <v>420</v>
      </c>
      <c r="B26" s="38" t="s">
        <v>421</v>
      </c>
      <c r="C26" s="55"/>
      <c r="D26" s="55">
        <f>C26*H26</f>
        <v>0</v>
      </c>
      <c r="E26" s="49">
        <f t="shared" ref="E26:E29" si="4">C26*MAX((L26-L26*$H$3))</f>
        <v>0</v>
      </c>
      <c r="F26" s="20" t="s">
        <v>495</v>
      </c>
      <c r="G26" s="21" t="s">
        <v>505</v>
      </c>
      <c r="H26" s="21">
        <v>500</v>
      </c>
      <c r="I26" s="44" t="s">
        <v>422</v>
      </c>
      <c r="J26" s="38"/>
      <c r="K26" s="21" t="s">
        <v>11</v>
      </c>
      <c r="L26" s="39">
        <f>M26*H26</f>
        <v>27205</v>
      </c>
      <c r="M26" s="39">
        <v>54.41</v>
      </c>
    </row>
    <row r="27" spans="1:13" s="9" customFormat="1" ht="24.95" customHeight="1" outlineLevel="2" x14ac:dyDescent="0.2">
      <c r="A27" s="38" t="s">
        <v>423</v>
      </c>
      <c r="B27" s="38" t="s">
        <v>424</v>
      </c>
      <c r="C27" s="55"/>
      <c r="D27" s="55">
        <f>C27*H27</f>
        <v>0</v>
      </c>
      <c r="E27" s="49">
        <f t="shared" si="4"/>
        <v>0</v>
      </c>
      <c r="F27" s="20" t="s">
        <v>495</v>
      </c>
      <c r="G27" s="21" t="s">
        <v>505</v>
      </c>
      <c r="H27" s="21">
        <v>500</v>
      </c>
      <c r="I27" s="44" t="s">
        <v>425</v>
      </c>
      <c r="J27" s="38"/>
      <c r="K27" s="21" t="s">
        <v>11</v>
      </c>
      <c r="L27" s="39">
        <f>M27*H27</f>
        <v>27585</v>
      </c>
      <c r="M27" s="39">
        <v>55.17</v>
      </c>
    </row>
    <row r="28" spans="1:13" s="9" customFormat="1" ht="24.95" customHeight="1" outlineLevel="2" x14ac:dyDescent="0.2">
      <c r="A28" s="38" t="s">
        <v>426</v>
      </c>
      <c r="B28" s="38" t="s">
        <v>427</v>
      </c>
      <c r="C28" s="55"/>
      <c r="D28" s="55">
        <f>C28*H28</f>
        <v>0</v>
      </c>
      <c r="E28" s="49">
        <f t="shared" si="4"/>
        <v>0</v>
      </c>
      <c r="F28" s="20" t="s">
        <v>495</v>
      </c>
      <c r="G28" s="21" t="s">
        <v>505</v>
      </c>
      <c r="H28" s="21">
        <v>500</v>
      </c>
      <c r="I28" s="44" t="s">
        <v>428</v>
      </c>
      <c r="J28" s="38"/>
      <c r="K28" s="21" t="s">
        <v>11</v>
      </c>
      <c r="L28" s="39">
        <f>M28*H28</f>
        <v>34890</v>
      </c>
      <c r="M28" s="39">
        <v>69.78</v>
      </c>
    </row>
    <row r="29" spans="1:13" s="9" customFormat="1" ht="24.95" customHeight="1" outlineLevel="2" x14ac:dyDescent="0.2">
      <c r="A29" s="38" t="s">
        <v>429</v>
      </c>
      <c r="B29" s="38" t="s">
        <v>430</v>
      </c>
      <c r="C29" s="55"/>
      <c r="D29" s="55">
        <f>C29*H29</f>
        <v>0</v>
      </c>
      <c r="E29" s="49">
        <f t="shared" si="4"/>
        <v>0</v>
      </c>
      <c r="F29" s="20" t="s">
        <v>495</v>
      </c>
      <c r="G29" s="21" t="s">
        <v>505</v>
      </c>
      <c r="H29" s="21">
        <v>500</v>
      </c>
      <c r="I29" s="44" t="s">
        <v>431</v>
      </c>
      <c r="J29" s="38"/>
      <c r="K29" s="21" t="s">
        <v>11</v>
      </c>
      <c r="L29" s="39">
        <f>M29*H29</f>
        <v>37320</v>
      </c>
      <c r="M29" s="39">
        <v>74.64</v>
      </c>
    </row>
  </sheetData>
  <mergeCells count="3">
    <mergeCell ref="D1:E5"/>
    <mergeCell ref="F1:G5"/>
    <mergeCell ref="B3:C3"/>
  </mergeCells>
  <hyperlinks>
    <hyperlink ref="B5" r:id="rId1"/>
    <hyperlink ref="B4" r:id="rId2"/>
    <hyperlink ref="I29" r:id="rId3"/>
    <hyperlink ref="I28" r:id="rId4"/>
    <hyperlink ref="I27" r:id="rId5"/>
    <hyperlink ref="I26" r:id="rId6"/>
    <hyperlink ref="I22" r:id="rId7"/>
    <hyperlink ref="I21" r:id="rId8"/>
    <hyperlink ref="I20" r:id="rId9"/>
    <hyperlink ref="I19" r:id="rId10"/>
    <hyperlink ref="I18" r:id="rId11"/>
    <hyperlink ref="I16" r:id="rId12"/>
    <hyperlink ref="I15" r:id="rId13"/>
    <hyperlink ref="I14" r:id="rId14"/>
    <hyperlink ref="I13" r:id="rId15"/>
    <hyperlink ref="I12" r:id="rId16"/>
    <hyperlink ref="I11" r:id="rId17"/>
    <hyperlink ref="I24" r:id="rId18" display="Скоро появиться на сайте avs-el.ru"/>
  </hyperlinks>
  <pageMargins left="0.75" right="1" top="0.75" bottom="1" header="0.5" footer="0.5"/>
  <pageSetup paperSize="9" orientation="portrait" verticalDpi="0" r:id="rId19"/>
  <drawing r:id="rId2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outlinePr summaryBelow="0" summaryRight="0"/>
  </sheetPr>
  <dimension ref="A1:M34"/>
  <sheetViews>
    <sheetView zoomScale="85" zoomScaleNormal="85" workbookViewId="0">
      <pane ySplit="8" topLeftCell="A21" activePane="bottomLeft" state="frozenSplit"/>
      <selection pane="bottomLeft" activeCell="C11" sqref="C11"/>
    </sheetView>
  </sheetViews>
  <sheetFormatPr defaultColWidth="9" defaultRowHeight="11.45" customHeight="1" outlineLevelRow="2" x14ac:dyDescent="0.2"/>
  <cols>
    <col min="1" max="1" width="22.375" style="5" customWidth="1"/>
    <col min="2" max="2" width="61.125" style="43" customWidth="1"/>
    <col min="3" max="3" width="20.875" style="5" customWidth="1"/>
    <col min="4" max="4" width="10.25" style="5" customWidth="1"/>
    <col min="5" max="5" width="17.875" style="5" customWidth="1"/>
    <col min="6" max="6" width="9.375" style="5" customWidth="1"/>
    <col min="7" max="7" width="11.875" style="6" customWidth="1"/>
    <col min="8" max="8" width="15" style="6" customWidth="1"/>
    <col min="9" max="9" width="39.875" style="5" customWidth="1"/>
    <col min="10" max="10" width="49.875" style="5" customWidth="1"/>
    <col min="11" max="11" width="10.375" style="5" customWidth="1"/>
    <col min="12" max="12" width="11.375" style="5" customWidth="1"/>
    <col min="13" max="13" width="11" style="5" customWidth="1"/>
    <col min="14" max="14" width="8.75" style="1" customWidth="1"/>
    <col min="15" max="16384" width="9" style="1"/>
  </cols>
  <sheetData>
    <row r="1" spans="1:13" ht="16.5" customHeight="1" x14ac:dyDescent="0.2">
      <c r="A1" s="34"/>
      <c r="B1" s="35"/>
      <c r="D1" s="73" t="s">
        <v>514</v>
      </c>
      <c r="E1" s="73"/>
      <c r="F1" s="74">
        <f>SUM(E:E)</f>
        <v>0</v>
      </c>
      <c r="G1" s="74"/>
      <c r="H1" s="61"/>
      <c r="I1" s="62"/>
      <c r="J1" s="53"/>
      <c r="K1" s="53"/>
      <c r="L1" s="53"/>
      <c r="M1" s="53"/>
    </row>
    <row r="2" spans="1:13" ht="15.75" customHeight="1" x14ac:dyDescent="0.2">
      <c r="A2" s="34"/>
      <c r="B2" s="7" t="s">
        <v>3</v>
      </c>
      <c r="D2" s="73"/>
      <c r="E2" s="73"/>
      <c r="F2" s="74"/>
      <c r="G2" s="74"/>
      <c r="H2" s="61"/>
      <c r="I2" s="62"/>
      <c r="J2" s="53"/>
      <c r="K2" s="53"/>
      <c r="L2" s="53"/>
      <c r="M2" s="53"/>
    </row>
    <row r="3" spans="1:13" ht="12.75" customHeight="1" x14ac:dyDescent="0.2">
      <c r="A3" s="34"/>
      <c r="B3" s="75" t="s">
        <v>510</v>
      </c>
      <c r="C3" s="75"/>
      <c r="D3" s="73"/>
      <c r="E3" s="73"/>
      <c r="F3" s="74"/>
      <c r="G3" s="74"/>
      <c r="H3" s="63"/>
      <c r="I3" s="62"/>
      <c r="J3" s="53"/>
      <c r="K3" s="53"/>
      <c r="L3" s="53"/>
      <c r="M3" s="53"/>
    </row>
    <row r="4" spans="1:13" ht="14.25" customHeight="1" x14ac:dyDescent="0.2">
      <c r="A4" s="34"/>
      <c r="B4" s="59" t="s">
        <v>496</v>
      </c>
      <c r="C4" s="60"/>
      <c r="D4" s="73"/>
      <c r="E4" s="73"/>
      <c r="F4" s="74"/>
      <c r="G4" s="74"/>
      <c r="H4" s="63"/>
      <c r="I4" s="62"/>
      <c r="J4" s="53"/>
      <c r="K4" s="53"/>
      <c r="L4" s="53"/>
      <c r="M4" s="53"/>
    </row>
    <row r="5" spans="1:13" ht="12.95" customHeight="1" x14ac:dyDescent="0.2">
      <c r="A5" s="34"/>
      <c r="B5" s="36" t="s">
        <v>4</v>
      </c>
      <c r="D5" s="73"/>
      <c r="E5" s="73"/>
      <c r="F5" s="74"/>
      <c r="G5" s="74"/>
      <c r="H5" s="63"/>
      <c r="I5" s="62"/>
      <c r="J5" s="53"/>
      <c r="K5" s="53"/>
      <c r="L5" s="53"/>
      <c r="M5" s="53"/>
    </row>
    <row r="6" spans="1:13" ht="12.95" customHeight="1" x14ac:dyDescent="0.2">
      <c r="A6" s="34"/>
      <c r="B6" s="35" t="s">
        <v>6</v>
      </c>
      <c r="E6" s="27"/>
      <c r="F6" s="27"/>
      <c r="G6" s="45"/>
      <c r="H6" s="46"/>
      <c r="I6" s="10"/>
      <c r="J6" s="11"/>
      <c r="K6" s="11"/>
      <c r="L6" s="11"/>
      <c r="M6" s="11"/>
    </row>
    <row r="7" spans="1:13" ht="15.75" customHeight="1" x14ac:dyDescent="0.2">
      <c r="A7" s="34"/>
      <c r="B7" s="37" t="s">
        <v>5</v>
      </c>
      <c r="C7" s="4"/>
      <c r="D7" s="4"/>
      <c r="E7" s="4"/>
      <c r="F7" s="4"/>
      <c r="G7" s="47"/>
      <c r="H7" s="46"/>
      <c r="I7" s="10"/>
      <c r="J7" s="11"/>
      <c r="K7" s="11"/>
      <c r="L7" s="11"/>
      <c r="M7" s="11"/>
    </row>
    <row r="8" spans="1:13" s="25" customFormat="1" ht="39" customHeight="1" x14ac:dyDescent="0.25">
      <c r="A8" s="2" t="s">
        <v>0</v>
      </c>
      <c r="B8" s="8" t="s">
        <v>1</v>
      </c>
      <c r="C8" s="26" t="s">
        <v>503</v>
      </c>
      <c r="D8" s="3" t="s">
        <v>511</v>
      </c>
      <c r="E8" s="3" t="s">
        <v>516</v>
      </c>
      <c r="F8" s="2" t="s">
        <v>2</v>
      </c>
      <c r="G8" s="2" t="s">
        <v>498</v>
      </c>
      <c r="H8" s="2" t="s">
        <v>501</v>
      </c>
      <c r="I8" s="2" t="s">
        <v>497</v>
      </c>
      <c r="J8" s="2" t="s">
        <v>500</v>
      </c>
      <c r="K8" s="2" t="s">
        <v>494</v>
      </c>
      <c r="L8" s="3" t="s">
        <v>508</v>
      </c>
      <c r="M8" s="3" t="s">
        <v>507</v>
      </c>
    </row>
    <row r="9" spans="1:13" s="14" customFormat="1" ht="24.95" customHeight="1" x14ac:dyDescent="0.2">
      <c r="A9" s="13" t="s">
        <v>432</v>
      </c>
      <c r="B9" s="17"/>
      <c r="C9" s="58"/>
      <c r="D9" s="58"/>
      <c r="E9" s="52"/>
      <c r="F9" s="29"/>
      <c r="G9" s="24"/>
      <c r="H9" s="24"/>
      <c r="I9" s="29"/>
      <c r="J9" s="29"/>
      <c r="K9" s="24"/>
      <c r="L9" s="29"/>
      <c r="M9" s="29"/>
    </row>
    <row r="10" spans="1:13" s="12" customFormat="1" ht="24.95" customHeight="1" outlineLevel="1" x14ac:dyDescent="0.2">
      <c r="A10" s="16" t="s">
        <v>433</v>
      </c>
      <c r="B10" s="18"/>
      <c r="C10" s="57"/>
      <c r="D10" s="57"/>
      <c r="E10" s="51"/>
      <c r="F10" s="31"/>
      <c r="G10" s="23"/>
      <c r="H10" s="23"/>
      <c r="I10" s="31"/>
      <c r="J10" s="31"/>
      <c r="K10" s="23"/>
      <c r="L10" s="31"/>
      <c r="M10" s="31"/>
    </row>
    <row r="11" spans="1:13" s="9" customFormat="1" ht="24.95" customHeight="1" outlineLevel="2" x14ac:dyDescent="0.2">
      <c r="A11" s="38" t="s">
        <v>434</v>
      </c>
      <c r="B11" s="38" t="s">
        <v>435</v>
      </c>
      <c r="C11" s="55"/>
      <c r="D11" s="55">
        <f>C11*H11</f>
        <v>0</v>
      </c>
      <c r="E11" s="49">
        <f>C11*MAX((L11-L11*$H$3))</f>
        <v>0</v>
      </c>
      <c r="F11" s="20" t="s">
        <v>495</v>
      </c>
      <c r="G11" s="21" t="s">
        <v>505</v>
      </c>
      <c r="H11" s="48">
        <v>400</v>
      </c>
      <c r="I11" s="44" t="s">
        <v>509</v>
      </c>
      <c r="J11" s="42"/>
      <c r="K11" s="21" t="s">
        <v>134</v>
      </c>
      <c r="L11" s="39">
        <f>M11*H11</f>
        <v>4188</v>
      </c>
      <c r="M11" s="39">
        <v>10.47</v>
      </c>
    </row>
    <row r="12" spans="1:13" s="12" customFormat="1" ht="24.95" customHeight="1" outlineLevel="1" x14ac:dyDescent="0.2">
      <c r="A12" s="16" t="s">
        <v>436</v>
      </c>
      <c r="B12" s="18"/>
      <c r="C12" s="57"/>
      <c r="D12" s="57"/>
      <c r="E12" s="51"/>
      <c r="F12" s="31"/>
      <c r="G12" s="23"/>
      <c r="H12" s="23"/>
      <c r="I12" s="31"/>
      <c r="J12" s="31"/>
      <c r="K12" s="23"/>
      <c r="L12" s="31"/>
      <c r="M12" s="31"/>
    </row>
    <row r="13" spans="1:13" s="9" customFormat="1" ht="24.95" customHeight="1" outlineLevel="2" x14ac:dyDescent="0.2">
      <c r="A13" s="38" t="s">
        <v>437</v>
      </c>
      <c r="B13" s="38" t="s">
        <v>438</v>
      </c>
      <c r="C13" s="55"/>
      <c r="D13" s="55">
        <f>C13*H13</f>
        <v>0</v>
      </c>
      <c r="E13" s="49">
        <f>C13*MAX((L13-L13*$H$3))</f>
        <v>0</v>
      </c>
      <c r="F13" s="20" t="s">
        <v>495</v>
      </c>
      <c r="G13" s="21" t="s">
        <v>505</v>
      </c>
      <c r="H13" s="54">
        <v>10000</v>
      </c>
      <c r="I13" s="44" t="s">
        <v>439</v>
      </c>
      <c r="J13" s="38"/>
      <c r="K13" s="21" t="s">
        <v>11</v>
      </c>
      <c r="L13" s="39">
        <f>M13*H13</f>
        <v>20900</v>
      </c>
      <c r="M13" s="39">
        <v>2.09</v>
      </c>
    </row>
    <row r="14" spans="1:13" s="12" customFormat="1" ht="24.95" customHeight="1" outlineLevel="1" x14ac:dyDescent="0.2">
      <c r="A14" s="16" t="s">
        <v>440</v>
      </c>
      <c r="B14" s="18"/>
      <c r="C14" s="57"/>
      <c r="D14" s="57"/>
      <c r="E14" s="51"/>
      <c r="F14" s="31"/>
      <c r="G14" s="23"/>
      <c r="H14" s="23"/>
      <c r="I14" s="31"/>
      <c r="J14" s="31"/>
      <c r="K14" s="23"/>
      <c r="L14" s="31"/>
      <c r="M14" s="31"/>
    </row>
    <row r="15" spans="1:13" s="9" customFormat="1" ht="24.95" customHeight="1" outlineLevel="2" x14ac:dyDescent="0.2">
      <c r="A15" s="38" t="s">
        <v>441</v>
      </c>
      <c r="B15" s="38" t="s">
        <v>442</v>
      </c>
      <c r="C15" s="55"/>
      <c r="D15" s="55">
        <f t="shared" ref="D15:D34" si="0">C15*H15</f>
        <v>0</v>
      </c>
      <c r="E15" s="49">
        <f>C15*MAX((L15-L15*$H$3))</f>
        <v>0</v>
      </c>
      <c r="F15" s="20" t="s">
        <v>495</v>
      </c>
      <c r="G15" s="21" t="s">
        <v>506</v>
      </c>
      <c r="H15" s="21">
        <v>300</v>
      </c>
      <c r="I15" s="44" t="s">
        <v>443</v>
      </c>
      <c r="J15" s="38"/>
      <c r="K15" s="21" t="s">
        <v>11</v>
      </c>
      <c r="L15" s="39">
        <f t="shared" ref="L15:L34" si="1">M15*H15</f>
        <v>84162</v>
      </c>
      <c r="M15" s="39">
        <v>280.54000000000002</v>
      </c>
    </row>
    <row r="16" spans="1:13" s="9" customFormat="1" ht="24.95" customHeight="1" outlineLevel="2" x14ac:dyDescent="0.2">
      <c r="A16" s="38" t="s">
        <v>444</v>
      </c>
      <c r="B16" s="38" t="s">
        <v>445</v>
      </c>
      <c r="C16" s="55"/>
      <c r="D16" s="55">
        <f t="shared" si="0"/>
        <v>0</v>
      </c>
      <c r="E16" s="49">
        <f>C16*MAX((L16-L16*$H$3))</f>
        <v>0</v>
      </c>
      <c r="F16" s="20" t="s">
        <v>495</v>
      </c>
      <c r="G16" s="21" t="s">
        <v>506</v>
      </c>
      <c r="H16" s="21">
        <v>500</v>
      </c>
      <c r="I16" s="44" t="s">
        <v>446</v>
      </c>
      <c r="J16" s="38"/>
      <c r="K16" s="21" t="s">
        <v>11</v>
      </c>
      <c r="L16" s="39">
        <f t="shared" si="1"/>
        <v>11100</v>
      </c>
      <c r="M16" s="39">
        <v>22.2</v>
      </c>
    </row>
    <row r="17" spans="1:13" s="9" customFormat="1" ht="24.95" customHeight="1" outlineLevel="2" x14ac:dyDescent="0.2">
      <c r="A17" s="38" t="s">
        <v>447</v>
      </c>
      <c r="B17" s="38" t="s">
        <v>448</v>
      </c>
      <c r="C17" s="55"/>
      <c r="D17" s="55">
        <f t="shared" si="0"/>
        <v>0</v>
      </c>
      <c r="E17" s="49">
        <f>C17*MAX((L17-L17*$H$3))</f>
        <v>0</v>
      </c>
      <c r="F17" s="20" t="s">
        <v>495</v>
      </c>
      <c r="G17" s="21" t="s">
        <v>506</v>
      </c>
      <c r="H17" s="21">
        <v>500</v>
      </c>
      <c r="I17" s="44" t="s">
        <v>449</v>
      </c>
      <c r="J17" s="38"/>
      <c r="K17" s="21" t="s">
        <v>11</v>
      </c>
      <c r="L17" s="39">
        <f t="shared" si="1"/>
        <v>15620</v>
      </c>
      <c r="M17" s="39">
        <v>31.24</v>
      </c>
    </row>
    <row r="18" spans="1:13" s="9" customFormat="1" ht="24.95" customHeight="1" outlineLevel="2" x14ac:dyDescent="0.2">
      <c r="A18" s="38" t="s">
        <v>450</v>
      </c>
      <c r="B18" s="38" t="s">
        <v>451</v>
      </c>
      <c r="C18" s="55"/>
      <c r="D18" s="55">
        <f t="shared" si="0"/>
        <v>0</v>
      </c>
      <c r="E18" s="49">
        <f>C18*MAX((L18-L18*$H$3))</f>
        <v>0</v>
      </c>
      <c r="F18" s="20" t="s">
        <v>495</v>
      </c>
      <c r="G18" s="21" t="s">
        <v>506</v>
      </c>
      <c r="H18" s="21">
        <v>250</v>
      </c>
      <c r="I18" s="44" t="s">
        <v>452</v>
      </c>
      <c r="J18" s="38"/>
      <c r="K18" s="21" t="s">
        <v>11</v>
      </c>
      <c r="L18" s="39">
        <f t="shared" si="1"/>
        <v>10502.5</v>
      </c>
      <c r="M18" s="39">
        <v>42.01</v>
      </c>
    </row>
    <row r="19" spans="1:13" s="9" customFormat="1" ht="24.95" customHeight="1" outlineLevel="2" x14ac:dyDescent="0.2">
      <c r="A19" s="38" t="s">
        <v>453</v>
      </c>
      <c r="B19" s="38" t="s">
        <v>454</v>
      </c>
      <c r="C19" s="55"/>
      <c r="D19" s="55">
        <f t="shared" si="0"/>
        <v>0</v>
      </c>
      <c r="E19" s="49">
        <f t="shared" ref="E19:E34" si="2">C19*MAX((L19-L19*$H$3))</f>
        <v>0</v>
      </c>
      <c r="F19" s="20" t="s">
        <v>495</v>
      </c>
      <c r="G19" s="21" t="s">
        <v>506</v>
      </c>
      <c r="H19" s="21">
        <v>200</v>
      </c>
      <c r="I19" s="44" t="s">
        <v>455</v>
      </c>
      <c r="J19" s="38"/>
      <c r="K19" s="21" t="s">
        <v>11</v>
      </c>
      <c r="L19" s="39">
        <f t="shared" si="1"/>
        <v>10114</v>
      </c>
      <c r="M19" s="39">
        <v>50.57</v>
      </c>
    </row>
    <row r="20" spans="1:13" s="9" customFormat="1" ht="24.95" customHeight="1" outlineLevel="2" x14ac:dyDescent="0.2">
      <c r="A20" s="38" t="s">
        <v>456</v>
      </c>
      <c r="B20" s="38" t="s">
        <v>457</v>
      </c>
      <c r="C20" s="55"/>
      <c r="D20" s="55">
        <f t="shared" si="0"/>
        <v>0</v>
      </c>
      <c r="E20" s="49">
        <f t="shared" si="2"/>
        <v>0</v>
      </c>
      <c r="F20" s="20" t="s">
        <v>495</v>
      </c>
      <c r="G20" s="21" t="s">
        <v>506</v>
      </c>
      <c r="H20" s="21">
        <v>200</v>
      </c>
      <c r="I20" s="44" t="s">
        <v>458</v>
      </c>
      <c r="J20" s="38"/>
      <c r="K20" s="21" t="s">
        <v>11</v>
      </c>
      <c r="L20" s="39">
        <f t="shared" si="1"/>
        <v>12326</v>
      </c>
      <c r="M20" s="39">
        <v>61.63</v>
      </c>
    </row>
    <row r="21" spans="1:13" s="9" customFormat="1" ht="24.95" customHeight="1" outlineLevel="2" x14ac:dyDescent="0.2">
      <c r="A21" s="38" t="s">
        <v>459</v>
      </c>
      <c r="B21" s="38" t="s">
        <v>460</v>
      </c>
      <c r="C21" s="55"/>
      <c r="D21" s="55">
        <f t="shared" si="0"/>
        <v>0</v>
      </c>
      <c r="E21" s="49">
        <f t="shared" si="2"/>
        <v>0</v>
      </c>
      <c r="F21" s="20" t="s">
        <v>495</v>
      </c>
      <c r="G21" s="21" t="s">
        <v>506</v>
      </c>
      <c r="H21" s="21">
        <v>200</v>
      </c>
      <c r="I21" s="44" t="s">
        <v>461</v>
      </c>
      <c r="J21" s="38"/>
      <c r="K21" s="21" t="s">
        <v>11</v>
      </c>
      <c r="L21" s="39">
        <f t="shared" si="1"/>
        <v>15510</v>
      </c>
      <c r="M21" s="39">
        <v>77.55</v>
      </c>
    </row>
    <row r="22" spans="1:13" s="9" customFormat="1" ht="24.95" customHeight="1" outlineLevel="2" x14ac:dyDescent="0.2">
      <c r="A22" s="38" t="s">
        <v>462</v>
      </c>
      <c r="B22" s="38" t="s">
        <v>463</v>
      </c>
      <c r="C22" s="55"/>
      <c r="D22" s="55">
        <f t="shared" si="0"/>
        <v>0</v>
      </c>
      <c r="E22" s="49">
        <f t="shared" si="2"/>
        <v>0</v>
      </c>
      <c r="F22" s="20" t="s">
        <v>495</v>
      </c>
      <c r="G22" s="21" t="s">
        <v>506</v>
      </c>
      <c r="H22" s="21">
        <v>150</v>
      </c>
      <c r="I22" s="44" t="s">
        <v>461</v>
      </c>
      <c r="J22" s="38"/>
      <c r="K22" s="21" t="s">
        <v>11</v>
      </c>
      <c r="L22" s="39">
        <f t="shared" si="1"/>
        <v>10878</v>
      </c>
      <c r="M22" s="39">
        <v>72.52</v>
      </c>
    </row>
    <row r="23" spans="1:13" s="9" customFormat="1" ht="24.95" customHeight="1" outlineLevel="2" x14ac:dyDescent="0.2">
      <c r="A23" s="38" t="s">
        <v>464</v>
      </c>
      <c r="B23" s="38" t="s">
        <v>465</v>
      </c>
      <c r="C23" s="55"/>
      <c r="D23" s="55">
        <f t="shared" si="0"/>
        <v>0</v>
      </c>
      <c r="E23" s="49">
        <f t="shared" si="2"/>
        <v>0</v>
      </c>
      <c r="F23" s="20" t="s">
        <v>495</v>
      </c>
      <c r="G23" s="21" t="s">
        <v>506</v>
      </c>
      <c r="H23" s="21">
        <v>100</v>
      </c>
      <c r="I23" s="44" t="s">
        <v>466</v>
      </c>
      <c r="J23" s="38"/>
      <c r="K23" s="21" t="s">
        <v>11</v>
      </c>
      <c r="L23" s="39">
        <f t="shared" si="1"/>
        <v>10182</v>
      </c>
      <c r="M23" s="39">
        <v>101.82</v>
      </c>
    </row>
    <row r="24" spans="1:13" s="9" customFormat="1" ht="24.95" customHeight="1" outlineLevel="2" x14ac:dyDescent="0.2">
      <c r="A24" s="38" t="s">
        <v>467</v>
      </c>
      <c r="B24" s="38" t="s">
        <v>468</v>
      </c>
      <c r="C24" s="55"/>
      <c r="D24" s="55">
        <f t="shared" si="0"/>
        <v>0</v>
      </c>
      <c r="E24" s="49">
        <f t="shared" si="2"/>
        <v>0</v>
      </c>
      <c r="F24" s="20" t="s">
        <v>495</v>
      </c>
      <c r="G24" s="21" t="s">
        <v>506</v>
      </c>
      <c r="H24" s="21">
        <v>100</v>
      </c>
      <c r="I24" s="44" t="s">
        <v>466</v>
      </c>
      <c r="J24" s="38"/>
      <c r="K24" s="21" t="s">
        <v>11</v>
      </c>
      <c r="L24" s="39">
        <f t="shared" si="1"/>
        <v>10069</v>
      </c>
      <c r="M24" s="39">
        <v>100.69</v>
      </c>
    </row>
    <row r="25" spans="1:13" s="9" customFormat="1" ht="24.95" customHeight="1" outlineLevel="2" x14ac:dyDescent="0.2">
      <c r="A25" s="38" t="s">
        <v>469</v>
      </c>
      <c r="B25" s="38" t="s">
        <v>470</v>
      </c>
      <c r="C25" s="55"/>
      <c r="D25" s="55">
        <f t="shared" si="0"/>
        <v>0</v>
      </c>
      <c r="E25" s="49">
        <f t="shared" si="2"/>
        <v>0</v>
      </c>
      <c r="F25" s="20" t="s">
        <v>495</v>
      </c>
      <c r="G25" s="21" t="s">
        <v>506</v>
      </c>
      <c r="H25" s="21">
        <v>100</v>
      </c>
      <c r="I25" s="44" t="s">
        <v>471</v>
      </c>
      <c r="J25" s="38"/>
      <c r="K25" s="21" t="s">
        <v>11</v>
      </c>
      <c r="L25" s="39">
        <f t="shared" si="1"/>
        <v>9332</v>
      </c>
      <c r="M25" s="39">
        <v>93.32</v>
      </c>
    </row>
    <row r="26" spans="1:13" s="9" customFormat="1" ht="24.95" customHeight="1" outlineLevel="2" x14ac:dyDescent="0.2">
      <c r="A26" s="38" t="s">
        <v>472</v>
      </c>
      <c r="B26" s="38" t="s">
        <v>473</v>
      </c>
      <c r="C26" s="55"/>
      <c r="D26" s="55">
        <f t="shared" si="0"/>
        <v>0</v>
      </c>
      <c r="E26" s="49">
        <f t="shared" si="2"/>
        <v>0</v>
      </c>
      <c r="F26" s="20" t="s">
        <v>495</v>
      </c>
      <c r="G26" s="21" t="s">
        <v>506</v>
      </c>
      <c r="H26" s="21">
        <v>80</v>
      </c>
      <c r="I26" s="44" t="s">
        <v>471</v>
      </c>
      <c r="J26" s="38"/>
      <c r="K26" s="21" t="s">
        <v>11</v>
      </c>
      <c r="L26" s="39">
        <f t="shared" si="1"/>
        <v>10925.599999999999</v>
      </c>
      <c r="M26" s="39">
        <v>136.57</v>
      </c>
    </row>
    <row r="27" spans="1:13" s="9" customFormat="1" ht="24.95" customHeight="1" outlineLevel="2" x14ac:dyDescent="0.2">
      <c r="A27" s="38" t="s">
        <v>474</v>
      </c>
      <c r="B27" s="38" t="s">
        <v>475</v>
      </c>
      <c r="C27" s="55"/>
      <c r="D27" s="55">
        <f t="shared" si="0"/>
        <v>0</v>
      </c>
      <c r="E27" s="49">
        <f t="shared" si="2"/>
        <v>0</v>
      </c>
      <c r="F27" s="20" t="s">
        <v>495</v>
      </c>
      <c r="G27" s="21" t="s">
        <v>506</v>
      </c>
      <c r="H27" s="21">
        <v>500</v>
      </c>
      <c r="I27" s="44" t="s">
        <v>449</v>
      </c>
      <c r="J27" s="38"/>
      <c r="K27" s="21" t="s">
        <v>11</v>
      </c>
      <c r="L27" s="39">
        <f t="shared" si="1"/>
        <v>5895</v>
      </c>
      <c r="M27" s="39">
        <v>11.79</v>
      </c>
    </row>
    <row r="28" spans="1:13" s="9" customFormat="1" ht="24.95" customHeight="1" outlineLevel="2" x14ac:dyDescent="0.2">
      <c r="A28" s="38" t="s">
        <v>476</v>
      </c>
      <c r="B28" s="38" t="s">
        <v>477</v>
      </c>
      <c r="C28" s="55"/>
      <c r="D28" s="55">
        <f t="shared" si="0"/>
        <v>0</v>
      </c>
      <c r="E28" s="49">
        <f t="shared" si="2"/>
        <v>0</v>
      </c>
      <c r="F28" s="20" t="s">
        <v>495</v>
      </c>
      <c r="G28" s="21" t="s">
        <v>506</v>
      </c>
      <c r="H28" s="21">
        <v>500</v>
      </c>
      <c r="I28" s="44" t="s">
        <v>478</v>
      </c>
      <c r="J28" s="38"/>
      <c r="K28" s="21" t="s">
        <v>11</v>
      </c>
      <c r="L28" s="39">
        <f t="shared" si="1"/>
        <v>14295</v>
      </c>
      <c r="M28" s="39">
        <v>28.59</v>
      </c>
    </row>
    <row r="29" spans="1:13" s="9" customFormat="1" ht="24.95" customHeight="1" outlineLevel="2" x14ac:dyDescent="0.2">
      <c r="A29" s="38" t="s">
        <v>479</v>
      </c>
      <c r="B29" s="38" t="s">
        <v>480</v>
      </c>
      <c r="C29" s="55"/>
      <c r="D29" s="55">
        <f t="shared" si="0"/>
        <v>0</v>
      </c>
      <c r="E29" s="49">
        <f t="shared" si="2"/>
        <v>0</v>
      </c>
      <c r="F29" s="20" t="s">
        <v>495</v>
      </c>
      <c r="G29" s="21" t="s">
        <v>506</v>
      </c>
      <c r="H29" s="21">
        <v>250</v>
      </c>
      <c r="I29" s="44" t="s">
        <v>481</v>
      </c>
      <c r="J29" s="38"/>
      <c r="K29" s="21" t="s">
        <v>11</v>
      </c>
      <c r="L29" s="39">
        <f t="shared" si="1"/>
        <v>7182.5</v>
      </c>
      <c r="M29" s="39">
        <v>28.73</v>
      </c>
    </row>
    <row r="30" spans="1:13" s="9" customFormat="1" ht="24.95" customHeight="1" outlineLevel="2" x14ac:dyDescent="0.2">
      <c r="A30" s="38" t="s">
        <v>482</v>
      </c>
      <c r="B30" s="38" t="s">
        <v>483</v>
      </c>
      <c r="C30" s="55"/>
      <c r="D30" s="55">
        <f t="shared" si="0"/>
        <v>0</v>
      </c>
      <c r="E30" s="49">
        <f t="shared" si="2"/>
        <v>0</v>
      </c>
      <c r="F30" s="20" t="s">
        <v>495</v>
      </c>
      <c r="G30" s="21" t="s">
        <v>506</v>
      </c>
      <c r="H30" s="21">
        <v>375</v>
      </c>
      <c r="I30" s="44" t="s">
        <v>481</v>
      </c>
      <c r="J30" s="38"/>
      <c r="K30" s="21" t="s">
        <v>11</v>
      </c>
      <c r="L30" s="39">
        <f t="shared" si="1"/>
        <v>12307.5</v>
      </c>
      <c r="M30" s="39">
        <v>32.82</v>
      </c>
    </row>
    <row r="31" spans="1:13" s="9" customFormat="1" ht="24.95" customHeight="1" outlineLevel="2" x14ac:dyDescent="0.2">
      <c r="A31" s="38" t="s">
        <v>484</v>
      </c>
      <c r="B31" s="38" t="s">
        <v>485</v>
      </c>
      <c r="C31" s="55"/>
      <c r="D31" s="55">
        <f t="shared" si="0"/>
        <v>0</v>
      </c>
      <c r="E31" s="49">
        <f t="shared" si="2"/>
        <v>0</v>
      </c>
      <c r="F31" s="20" t="s">
        <v>495</v>
      </c>
      <c r="G31" s="21" t="s">
        <v>506</v>
      </c>
      <c r="H31" s="21">
        <v>400</v>
      </c>
      <c r="I31" s="44" t="s">
        <v>481</v>
      </c>
      <c r="J31" s="38"/>
      <c r="K31" s="21" t="s">
        <v>11</v>
      </c>
      <c r="L31" s="39">
        <f t="shared" si="1"/>
        <v>13824</v>
      </c>
      <c r="M31" s="39">
        <v>34.56</v>
      </c>
    </row>
    <row r="32" spans="1:13" s="9" customFormat="1" ht="24.95" customHeight="1" outlineLevel="2" x14ac:dyDescent="0.2">
      <c r="A32" s="38" t="s">
        <v>486</v>
      </c>
      <c r="B32" s="38" t="s">
        <v>487</v>
      </c>
      <c r="C32" s="55"/>
      <c r="D32" s="55">
        <f t="shared" si="0"/>
        <v>0</v>
      </c>
      <c r="E32" s="49">
        <f t="shared" si="2"/>
        <v>0</v>
      </c>
      <c r="F32" s="20" t="s">
        <v>495</v>
      </c>
      <c r="G32" s="21" t="s">
        <v>506</v>
      </c>
      <c r="H32" s="21">
        <v>300</v>
      </c>
      <c r="I32" s="44" t="s">
        <v>481</v>
      </c>
      <c r="J32" s="38"/>
      <c r="K32" s="21" t="s">
        <v>11</v>
      </c>
      <c r="L32" s="39">
        <f t="shared" si="1"/>
        <v>10014</v>
      </c>
      <c r="M32" s="39">
        <v>33.380000000000003</v>
      </c>
    </row>
    <row r="33" spans="1:13" s="9" customFormat="1" ht="24.95" customHeight="1" outlineLevel="2" x14ac:dyDescent="0.2">
      <c r="A33" s="38" t="s">
        <v>488</v>
      </c>
      <c r="B33" s="38" t="s">
        <v>489</v>
      </c>
      <c r="C33" s="55"/>
      <c r="D33" s="55">
        <f t="shared" si="0"/>
        <v>0</v>
      </c>
      <c r="E33" s="49">
        <f t="shared" si="2"/>
        <v>0</v>
      </c>
      <c r="F33" s="20" t="s">
        <v>495</v>
      </c>
      <c r="G33" s="21" t="s">
        <v>506</v>
      </c>
      <c r="H33" s="21">
        <v>300</v>
      </c>
      <c r="I33" s="44" t="s">
        <v>490</v>
      </c>
      <c r="J33" s="38"/>
      <c r="K33" s="21" t="s">
        <v>11</v>
      </c>
      <c r="L33" s="39">
        <f t="shared" si="1"/>
        <v>8772</v>
      </c>
      <c r="M33" s="39">
        <v>29.24</v>
      </c>
    </row>
    <row r="34" spans="1:13" s="9" customFormat="1" ht="24.95" customHeight="1" outlineLevel="2" x14ac:dyDescent="0.2">
      <c r="A34" s="38" t="s">
        <v>491</v>
      </c>
      <c r="B34" s="38" t="s">
        <v>492</v>
      </c>
      <c r="C34" s="55"/>
      <c r="D34" s="55">
        <f t="shared" si="0"/>
        <v>0</v>
      </c>
      <c r="E34" s="49">
        <f t="shared" si="2"/>
        <v>0</v>
      </c>
      <c r="F34" s="20" t="s">
        <v>495</v>
      </c>
      <c r="G34" s="21" t="s">
        <v>506</v>
      </c>
      <c r="H34" s="21">
        <v>150</v>
      </c>
      <c r="I34" s="44" t="s">
        <v>493</v>
      </c>
      <c r="J34" s="38"/>
      <c r="K34" s="21" t="s">
        <v>11</v>
      </c>
      <c r="L34" s="39">
        <f t="shared" si="1"/>
        <v>11065.5</v>
      </c>
      <c r="M34" s="39">
        <v>73.77</v>
      </c>
    </row>
  </sheetData>
  <mergeCells count="3">
    <mergeCell ref="D1:E5"/>
    <mergeCell ref="F1:G5"/>
    <mergeCell ref="B3:C3"/>
  </mergeCells>
  <hyperlinks>
    <hyperlink ref="B5" r:id="rId1"/>
    <hyperlink ref="B4" r:id="rId2"/>
    <hyperlink ref="I34" r:id="rId3"/>
    <hyperlink ref="I33" r:id="rId4"/>
    <hyperlink ref="I32" r:id="rId5"/>
    <hyperlink ref="I31" r:id="rId6"/>
    <hyperlink ref="I30" r:id="rId7"/>
    <hyperlink ref="I29" r:id="rId8"/>
    <hyperlink ref="I28" r:id="rId9"/>
    <hyperlink ref="I27" r:id="rId10"/>
    <hyperlink ref="I26" r:id="rId11"/>
    <hyperlink ref="I25" r:id="rId12"/>
    <hyperlink ref="I24" r:id="rId13"/>
    <hyperlink ref="I23" r:id="rId14"/>
    <hyperlink ref="I22" r:id="rId15"/>
    <hyperlink ref="I21" r:id="rId16"/>
    <hyperlink ref="I20" r:id="rId17"/>
    <hyperlink ref="I19" r:id="rId18"/>
    <hyperlink ref="I18" r:id="rId19"/>
    <hyperlink ref="I17" r:id="rId20"/>
    <hyperlink ref="I16" r:id="rId21"/>
    <hyperlink ref="I15" r:id="rId22"/>
    <hyperlink ref="I13" r:id="rId23"/>
    <hyperlink ref="I11" r:id="rId24" display="Скоро появиться на сайте avs-el.ru"/>
  </hyperlinks>
  <pageMargins left="0.75" right="1" top="0.75" bottom="1" header="0.5" footer="0.5"/>
  <pageSetup paperSize="9" orientation="portrait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Вся продукция</vt:lpstr>
      <vt:lpstr>Кабельная продукция</vt:lpstr>
      <vt:lpstr>Компоненты СКС</vt:lpstr>
      <vt:lpstr>Монтажный инструмент</vt:lpstr>
      <vt:lpstr>Разъемы и переходники</vt:lpstr>
      <vt:lpstr>Расходные материалы для монтажа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1c</dc:creator>
  <cp:lastModifiedBy>Сергей Ершов</cp:lastModifiedBy>
  <dcterms:created xsi:type="dcterms:W3CDTF">2020-06-01T04:34:42Z</dcterms:created>
  <dcterms:modified xsi:type="dcterms:W3CDTF">2020-07-07T12:15:18Z</dcterms:modified>
</cp:coreProperties>
</file>