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90" windowWidth="12510" windowHeight="8775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I107" i="2" l="1"/>
  <c r="G107" i="2"/>
  <c r="G106" i="2"/>
  <c r="I106" i="2" s="1"/>
  <c r="I105" i="2"/>
  <c r="G105" i="2"/>
  <c r="G104" i="2"/>
  <c r="I104" i="2" s="1"/>
  <c r="I103" i="2"/>
  <c r="G103" i="2"/>
  <c r="G102" i="2"/>
  <c r="I102" i="2" s="1"/>
  <c r="I101" i="2"/>
  <c r="G101" i="2"/>
  <c r="G100" i="2"/>
  <c r="I100" i="2" s="1"/>
  <c r="G98" i="2"/>
  <c r="I98" i="2" s="1"/>
  <c r="I97" i="2"/>
  <c r="G97" i="2"/>
  <c r="G96" i="2"/>
  <c r="I96" i="2" s="1"/>
  <c r="I95" i="2"/>
  <c r="G95" i="2"/>
  <c r="G94" i="2"/>
  <c r="I94" i="2" s="1"/>
  <c r="G92" i="2"/>
  <c r="I92" i="2" s="1"/>
  <c r="I91" i="2"/>
  <c r="G91" i="2"/>
  <c r="G90" i="2"/>
  <c r="I90" i="2" s="1"/>
  <c r="I89" i="2"/>
  <c r="G89" i="2"/>
  <c r="G88" i="2"/>
  <c r="I88" i="2" s="1"/>
  <c r="I87" i="2"/>
  <c r="G87" i="2"/>
  <c r="G86" i="2"/>
  <c r="I86" i="2" s="1"/>
  <c r="I85" i="2"/>
  <c r="G85" i="2"/>
  <c r="G84" i="2"/>
  <c r="I84" i="2" s="1"/>
  <c r="I83" i="2"/>
  <c r="G83" i="2"/>
  <c r="A83" i="2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G82" i="2"/>
  <c r="G108" i="2" s="1"/>
  <c r="I82" i="2" l="1"/>
  <c r="I108" i="2" s="1"/>
  <c r="I76" i="2" l="1"/>
  <c r="K76" i="2" s="1"/>
  <c r="K75" i="2"/>
  <c r="I75" i="2"/>
  <c r="I74" i="2"/>
  <c r="K74" i="2" s="1"/>
  <c r="K73" i="2"/>
  <c r="I73" i="2"/>
  <c r="I72" i="2"/>
  <c r="K72" i="2" s="1"/>
  <c r="K71" i="2"/>
  <c r="I71" i="2"/>
  <c r="I70" i="2"/>
  <c r="K70" i="2" s="1"/>
  <c r="K69" i="2"/>
  <c r="I69" i="2"/>
  <c r="I68" i="2"/>
  <c r="K68" i="2" s="1"/>
  <c r="K67" i="2"/>
  <c r="I67" i="2"/>
  <c r="I66" i="2"/>
  <c r="K66" i="2" s="1"/>
  <c r="K65" i="2"/>
  <c r="I65" i="2"/>
  <c r="I64" i="2"/>
  <c r="K64" i="2" s="1"/>
  <c r="K63" i="2"/>
  <c r="I63" i="2"/>
  <c r="I62" i="2"/>
  <c r="K62" i="2" s="1"/>
  <c r="K61" i="2"/>
  <c r="I61" i="2"/>
  <c r="I60" i="2"/>
  <c r="K60" i="2" s="1"/>
  <c r="K59" i="2"/>
  <c r="I59" i="2"/>
  <c r="I58" i="2"/>
  <c r="K58" i="2" s="1"/>
  <c r="K57" i="2"/>
  <c r="I57" i="2"/>
  <c r="I56" i="2"/>
  <c r="K56" i="2" s="1"/>
  <c r="K55" i="2"/>
  <c r="I55" i="2"/>
  <c r="I54" i="2"/>
  <c r="K54" i="2" s="1"/>
  <c r="K53" i="2"/>
  <c r="I53" i="2"/>
  <c r="I52" i="2"/>
  <c r="K52" i="2" s="1"/>
  <c r="K51" i="2"/>
  <c r="I51" i="2"/>
  <c r="I50" i="2"/>
  <c r="K50" i="2" s="1"/>
  <c r="K49" i="2"/>
  <c r="I49" i="2"/>
  <c r="I48" i="2"/>
  <c r="K48" i="2" s="1"/>
  <c r="K47" i="2"/>
  <c r="I47" i="2"/>
  <c r="I46" i="2"/>
  <c r="K46" i="2" s="1"/>
  <c r="K45" i="2"/>
  <c r="I45" i="2"/>
  <c r="I44" i="2"/>
  <c r="K44" i="2" s="1"/>
  <c r="K43" i="2"/>
  <c r="I43" i="2"/>
  <c r="I42" i="2"/>
  <c r="K42" i="2" s="1"/>
  <c r="K41" i="2"/>
  <c r="I41" i="2"/>
  <c r="I40" i="2"/>
  <c r="K40" i="2" s="1"/>
  <c r="K39" i="2"/>
  <c r="I39" i="2"/>
  <c r="I38" i="2"/>
  <c r="K38" i="2" s="1"/>
  <c r="K37" i="2"/>
  <c r="I37" i="2"/>
  <c r="I36" i="2"/>
  <c r="K36" i="2" s="1"/>
  <c r="K35" i="2"/>
  <c r="I35" i="2"/>
  <c r="I34" i="2"/>
  <c r="K34" i="2" s="1"/>
  <c r="K33" i="2"/>
  <c r="I33" i="2"/>
  <c r="I32" i="2"/>
  <c r="K32" i="2" s="1"/>
  <c r="K31" i="2"/>
  <c r="I31" i="2"/>
  <c r="I30" i="2"/>
  <c r="K30" i="2" s="1"/>
  <c r="K29" i="2"/>
  <c r="I29" i="2"/>
  <c r="I28" i="2"/>
  <c r="K28" i="2" s="1"/>
  <c r="K27" i="2"/>
  <c r="I27" i="2"/>
  <c r="I26" i="2"/>
  <c r="K26" i="2" s="1"/>
  <c r="K25" i="2"/>
  <c r="I25" i="2"/>
  <c r="I24" i="2"/>
  <c r="K24" i="2" s="1"/>
  <c r="K23" i="2"/>
  <c r="I23" i="2"/>
  <c r="I22" i="2"/>
  <c r="K22" i="2" s="1"/>
  <c r="K21" i="2"/>
  <c r="I21" i="2"/>
  <c r="I20" i="2"/>
  <c r="K20" i="2" s="1"/>
  <c r="K19" i="2"/>
  <c r="I19" i="2"/>
  <c r="I18" i="2"/>
  <c r="K18" i="2" s="1"/>
  <c r="K17" i="2"/>
  <c r="I17" i="2"/>
  <c r="I16" i="2"/>
  <c r="K16" i="2" s="1"/>
  <c r="K15" i="2"/>
  <c r="I15" i="2"/>
  <c r="I14" i="2"/>
  <c r="K14" i="2" s="1"/>
  <c r="K13" i="2"/>
  <c r="I13" i="2"/>
  <c r="I12" i="2"/>
  <c r="K12" i="2" s="1"/>
  <c r="K11" i="2"/>
  <c r="I11" i="2"/>
  <c r="I10" i="2"/>
  <c r="K10" i="2" s="1"/>
  <c r="K9" i="2"/>
  <c r="I9" i="2"/>
  <c r="I8" i="2"/>
  <c r="K8" i="2" s="1"/>
  <c r="K7" i="2"/>
  <c r="I7" i="2"/>
  <c r="I6" i="2"/>
  <c r="K6" i="2" s="1"/>
  <c r="K5" i="2"/>
  <c r="I5" i="2"/>
  <c r="A5" i="2"/>
  <c r="A6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I4" i="2"/>
  <c r="A4" i="2"/>
  <c r="K3" i="2"/>
  <c r="I3" i="2"/>
  <c r="K4" i="2" l="1"/>
  <c r="I77" i="2"/>
  <c r="A7" i="2"/>
  <c r="K77" i="2"/>
</calcChain>
</file>

<file path=xl/sharedStrings.xml><?xml version="1.0" encoding="utf-8"?>
<sst xmlns="http://schemas.openxmlformats.org/spreadsheetml/2006/main" count="382" uniqueCount="360">
  <si>
    <t>№ п/п</t>
  </si>
  <si>
    <t>Ф.И.О.</t>
  </si>
  <si>
    <t>Телефон</t>
  </si>
  <si>
    <t>Адрес</t>
  </si>
  <si>
    <t>Дата установки</t>
  </si>
  <si>
    <t>№ водомера</t>
  </si>
  <si>
    <t>Показания на начало месяца</t>
  </si>
  <si>
    <t>Показания на конец месяца</t>
  </si>
  <si>
    <t>Разница м.куб</t>
  </si>
  <si>
    <t>Тариф</t>
  </si>
  <si>
    <t>Сумма, руб</t>
  </si>
  <si>
    <t>№ Договора</t>
  </si>
  <si>
    <t>Алеша Яна Викторовна</t>
  </si>
  <si>
    <t>217-57-65</t>
  </si>
  <si>
    <t>Ароматная, д.12</t>
  </si>
  <si>
    <t xml:space="preserve"> 23.06.17 </t>
  </si>
  <si>
    <t>4984901 A16</t>
  </si>
  <si>
    <t xml:space="preserve">Андреев Андрей Сергеевич                              </t>
  </si>
  <si>
    <t>787-11-02</t>
  </si>
  <si>
    <t>Ароматная, д.56</t>
  </si>
  <si>
    <t>01.08.17</t>
  </si>
  <si>
    <t>975 35 82</t>
  </si>
  <si>
    <t>Ароматная, д.3, кв. 3</t>
  </si>
  <si>
    <t>25.04.18</t>
  </si>
  <si>
    <t>1700288306</t>
  </si>
  <si>
    <t xml:space="preserve">Бабийчук Леонид Павлович </t>
  </si>
  <si>
    <t>013-47-69</t>
  </si>
  <si>
    <t>Ароматная, д.1, кв.12</t>
  </si>
  <si>
    <t>064886</t>
  </si>
  <si>
    <t>Варламова Нина Николаевна</t>
  </si>
  <si>
    <t>802-57-82</t>
  </si>
  <si>
    <t>Ароматная, д.7, кв. 1</t>
  </si>
  <si>
    <t>08.08.17</t>
  </si>
  <si>
    <t>54 31392 А16</t>
  </si>
  <si>
    <t>Васильева Светлана Ивановна</t>
  </si>
  <si>
    <t>889-22-83</t>
  </si>
  <si>
    <t>Ароматная</t>
  </si>
  <si>
    <t>Веселова Елена Леонидовна</t>
  </si>
  <si>
    <t>842-69-73</t>
  </si>
  <si>
    <t>202818</t>
  </si>
  <si>
    <t>Геворкян Валентина Сергеевна</t>
  </si>
  <si>
    <t>740-70-99</t>
  </si>
  <si>
    <t>Ароматная, д.1, кв. 17</t>
  </si>
  <si>
    <t>01.11.17</t>
  </si>
  <si>
    <t xml:space="preserve">Головко Л.Я. </t>
  </si>
  <si>
    <t>137-82-73</t>
  </si>
  <si>
    <t xml:space="preserve"> Ароматная, 7-4</t>
  </si>
  <si>
    <t>11.09.16</t>
  </si>
  <si>
    <t>Горовая Екатерина Игоревна</t>
  </si>
  <si>
    <t>024-88-20</t>
  </si>
  <si>
    <t>Ароматная, д.7, кв. 10</t>
  </si>
  <si>
    <t>01.05.15</t>
  </si>
  <si>
    <t>1015017265501</t>
  </si>
  <si>
    <t>Гореликова  Вера Васильевна</t>
  </si>
  <si>
    <t>885-439-38</t>
  </si>
  <si>
    <t>Ароматная, д.7, кв. 3</t>
  </si>
  <si>
    <t>01.09.17</t>
  </si>
  <si>
    <t>188 08 61</t>
  </si>
  <si>
    <t>Гугля Сергей Владимирович</t>
  </si>
  <si>
    <t>Мирная, д.23</t>
  </si>
  <si>
    <t>29.04.16</t>
  </si>
  <si>
    <t>751-25-23</t>
  </si>
  <si>
    <t xml:space="preserve">Мирная, д.10, кв. 2 </t>
  </si>
  <si>
    <t>148512547</t>
  </si>
  <si>
    <t>Денега Богдан Левкович</t>
  </si>
  <si>
    <t>Ароматная, д.1, кв. 7</t>
  </si>
  <si>
    <t>01.07.2018</t>
  </si>
  <si>
    <t>073924</t>
  </si>
  <si>
    <t>Денега Михаил Левкович</t>
  </si>
  <si>
    <t>224-38-01</t>
  </si>
  <si>
    <t>Ароматная, д.7, кв. 11</t>
  </si>
  <si>
    <t>24.09.2018</t>
  </si>
  <si>
    <t>0200230572</t>
  </si>
  <si>
    <t>899-72-39</t>
  </si>
  <si>
    <t>Сергей</t>
  </si>
  <si>
    <t>01.07.16</t>
  </si>
  <si>
    <t>Дикусар Николай Иванович</t>
  </si>
  <si>
    <t>ул.Ароматная, 1-6</t>
  </si>
  <si>
    <t xml:space="preserve"> 02.08.17  </t>
  </si>
  <si>
    <t>824-11-85</t>
  </si>
  <si>
    <t>Ароматная. Д.1, кв1</t>
  </si>
  <si>
    <t>2721830</t>
  </si>
  <si>
    <t>Дудкина Галина Васильевна</t>
  </si>
  <si>
    <t>816-83-14</t>
  </si>
  <si>
    <t xml:space="preserve">Мирная, д.1, кв. 2 </t>
  </si>
  <si>
    <t>01.10.18</t>
  </si>
  <si>
    <t>0200209997</t>
  </si>
  <si>
    <t>Дудкина Ольга Николаевна</t>
  </si>
  <si>
    <t>881-72-28</t>
  </si>
  <si>
    <t>170489306</t>
  </si>
  <si>
    <t>Егорова Айше Салиевна</t>
  </si>
  <si>
    <t>Мирная, д.3</t>
  </si>
  <si>
    <t>Ерохин Олег Александрович</t>
  </si>
  <si>
    <t>Ароматная, д.7, кв.2</t>
  </si>
  <si>
    <t xml:space="preserve"> 26.0517</t>
  </si>
  <si>
    <t>Мирная, д.18, кв.1</t>
  </si>
  <si>
    <t>Зубова Анна Григорьевна</t>
  </si>
  <si>
    <t>74-23-841</t>
  </si>
  <si>
    <t>Ароматная, д.7, кв. 5</t>
  </si>
  <si>
    <t>020001270</t>
  </si>
  <si>
    <t>Иванова Наталья Николаевна</t>
  </si>
  <si>
    <t>750-20-77</t>
  </si>
  <si>
    <t>Ароматная, д.1, кв. 2</t>
  </si>
  <si>
    <t>01.10.17</t>
  </si>
  <si>
    <t>Кисилева Екатерина Ивановна</t>
  </si>
  <si>
    <t>100-35-14</t>
  </si>
  <si>
    <t>Ароматная, д.1, кв. 8</t>
  </si>
  <si>
    <t>0200158958</t>
  </si>
  <si>
    <t>Кварцхелия Тенгиз Амиранович</t>
  </si>
  <si>
    <t>705-40-56</t>
  </si>
  <si>
    <t>Ароматная, д.2, кв. 6</t>
  </si>
  <si>
    <t>01.04.15</t>
  </si>
  <si>
    <t>0200017736</t>
  </si>
  <si>
    <t>Коваленко Ольга Ивановна</t>
  </si>
  <si>
    <t>805-56-47</t>
  </si>
  <si>
    <t>842-33-56</t>
  </si>
  <si>
    <t>Мирная д.16, кв.1</t>
  </si>
  <si>
    <t xml:space="preserve">Кузьменко Юрий Николаевич                            </t>
  </si>
  <si>
    <t>899-72-23</t>
  </si>
  <si>
    <t>Ароматная, д.40А</t>
  </si>
  <si>
    <t>28.04.15</t>
  </si>
  <si>
    <t>Кулик Лариса Юрьевна</t>
  </si>
  <si>
    <t>760-91-56</t>
  </si>
  <si>
    <t>12.10.16</t>
  </si>
  <si>
    <t>4098515</t>
  </si>
  <si>
    <t>843-32-81</t>
  </si>
  <si>
    <t>Мирная, д.33</t>
  </si>
  <si>
    <t>329386</t>
  </si>
  <si>
    <t>Мирная, д.4, кв. 2</t>
  </si>
  <si>
    <t>707-67-97</t>
  </si>
  <si>
    <t>Мирная, д.12, кв. 1</t>
  </si>
  <si>
    <t>11108002</t>
  </si>
  <si>
    <t>962-83-31</t>
  </si>
  <si>
    <t>Мирная, д.3, кв. 1</t>
  </si>
  <si>
    <t xml:space="preserve">Пазников Алексей Степанович                                </t>
  </si>
  <si>
    <t xml:space="preserve"> 940-99-38</t>
  </si>
  <si>
    <t>Ароматная, д.61</t>
  </si>
  <si>
    <t>23.05.14</t>
  </si>
  <si>
    <t>201352003099</t>
  </si>
  <si>
    <t>Пащук Любовь Васильевна</t>
  </si>
  <si>
    <t>887-10-26</t>
  </si>
  <si>
    <t>Ароматная, д.4</t>
  </si>
  <si>
    <t>Пицын Вячеслав Николаевич</t>
  </si>
  <si>
    <t>740-49-32</t>
  </si>
  <si>
    <t>Мирная, д.20</t>
  </si>
  <si>
    <t>348434</t>
  </si>
  <si>
    <t>Пицына Анна Николаевна</t>
  </si>
  <si>
    <t>883-88-62</t>
  </si>
  <si>
    <t xml:space="preserve"> Мирная, д.2</t>
  </si>
  <si>
    <t>Ароматная, д.7, кв. 12</t>
  </si>
  <si>
    <t>Ароматная, д.1, кв. 13</t>
  </si>
  <si>
    <t xml:space="preserve">Рогожников Олег Валентинович                              </t>
  </si>
  <si>
    <t>823-99-72</t>
  </si>
  <si>
    <t>18.10.2017</t>
  </si>
  <si>
    <t>54 81156 А16</t>
  </si>
  <si>
    <t xml:space="preserve">Руденко Игорь Сергеевич </t>
  </si>
  <si>
    <t>798-30-39</t>
  </si>
  <si>
    <t>Ароматная, д.1, кв.14</t>
  </si>
  <si>
    <t>04.04.2018</t>
  </si>
  <si>
    <t xml:space="preserve">Саханчук Николай Федорович  </t>
  </si>
  <si>
    <t>055-04-71</t>
  </si>
  <si>
    <t>Мирная, д.18, кв. 2</t>
  </si>
  <si>
    <t>Станиславчук Анна Анатольевна</t>
  </si>
  <si>
    <t>887-07-89</t>
  </si>
  <si>
    <t xml:space="preserve">31.05.17 </t>
  </si>
  <si>
    <t>0200118871</t>
  </si>
  <si>
    <t>Степченко Лидия Ивановна</t>
  </si>
  <si>
    <t>824-53-48</t>
  </si>
  <si>
    <t>Мирная,11</t>
  </si>
  <si>
    <t>01.06.18</t>
  </si>
  <si>
    <t xml:space="preserve">Тарасова  Лидия Викторовна                                              </t>
  </si>
  <si>
    <t>73-72-193</t>
  </si>
  <si>
    <t>Тузова Вера Николаевна</t>
  </si>
  <si>
    <t>816-14-57</t>
  </si>
  <si>
    <t>Ароматная, д.7</t>
  </si>
  <si>
    <t>01.09.18</t>
  </si>
  <si>
    <t>0200221806</t>
  </si>
  <si>
    <t>Тураева Нина Григорьевна</t>
  </si>
  <si>
    <t>014-93-98</t>
  </si>
  <si>
    <t>Мирная, д.8, кв. 1</t>
  </si>
  <si>
    <t>08.11.17</t>
  </si>
  <si>
    <t>Шестакова Галина Сергеевна</t>
  </si>
  <si>
    <t>756-51-49</t>
  </si>
  <si>
    <t>Ароматная, д.1, кв.18</t>
  </si>
  <si>
    <t xml:space="preserve">Шумейко Иван Васильевич </t>
  </si>
  <si>
    <t>Ясинская Татьяна Петровна</t>
  </si>
  <si>
    <t>Ароматнаяд,.1, кв.16</t>
  </si>
  <si>
    <t>0200230561</t>
  </si>
  <si>
    <t>Аркадьев Александр Александр-ч</t>
  </si>
  <si>
    <t>Демахина Людмила Мих.</t>
  </si>
  <si>
    <t xml:space="preserve">Джангобегов Джемал Владимир.   </t>
  </si>
  <si>
    <t>01.08.18</t>
  </si>
  <si>
    <t xml:space="preserve">Колеущенко Геннадий Владимир.               </t>
  </si>
  <si>
    <t>Лушкин В.А.</t>
  </si>
  <si>
    <t>7918-671-08-40</t>
  </si>
  <si>
    <t>Любинецкий Александр Ник.</t>
  </si>
  <si>
    <t>Медведев Александр Владимир.</t>
  </si>
  <si>
    <t>24.09.18</t>
  </si>
  <si>
    <t xml:space="preserve">Филиппова Мария  Теофановна (вместо Проскуренко)              </t>
  </si>
  <si>
    <t>Шкрадюк Наталья Юрьевна</t>
  </si>
  <si>
    <t>750-16-07</t>
  </si>
  <si>
    <t xml:space="preserve"> Ароматная, д.7</t>
  </si>
  <si>
    <t>01.12.18</t>
  </si>
  <si>
    <t>31.07.18</t>
  </si>
  <si>
    <t>ул. Ароматная, д.52-уч.</t>
  </si>
  <si>
    <t>поменять на РФ</t>
  </si>
  <si>
    <t>Губиев Тимофей Юрьевич</t>
  </si>
  <si>
    <t>871-01-15</t>
  </si>
  <si>
    <t>Ароматная,д.22</t>
  </si>
  <si>
    <t>28.02.2019</t>
  </si>
  <si>
    <t xml:space="preserve">Дяченко Любовь Владимировна </t>
  </si>
  <si>
    <t>Ароматная, 4-В</t>
  </si>
  <si>
    <t>28.02.19</t>
  </si>
  <si>
    <t>Матвеева Ирина Петровна</t>
  </si>
  <si>
    <t>807-01-87</t>
  </si>
  <si>
    <t>Ароматная,д.7, кв.9</t>
  </si>
  <si>
    <t>0200244278</t>
  </si>
  <si>
    <t>ГАРАЖ</t>
  </si>
  <si>
    <t>Бабкова Ольга Васильевна</t>
  </si>
  <si>
    <t>7978-89-97-244</t>
  </si>
  <si>
    <t>30.11.2018</t>
  </si>
  <si>
    <t>0200235384</t>
  </si>
  <si>
    <t>Денега Левко Васильевич</t>
  </si>
  <si>
    <t>095-86-26</t>
  </si>
  <si>
    <t>Мирная, д.10, кв. 1</t>
  </si>
  <si>
    <t>15.04.2019</t>
  </si>
  <si>
    <t>0200176956</t>
  </si>
  <si>
    <t>УМЕРЛА 21.04.2019г</t>
  </si>
  <si>
    <t>Заболотная Нина Васильевна</t>
  </si>
  <si>
    <t>74-69-011</t>
  </si>
  <si>
    <t xml:space="preserve">Мирная, д.9, 3        </t>
  </si>
  <si>
    <t>22.04.2019</t>
  </si>
  <si>
    <t>Козлова Мария Яковлевна</t>
  </si>
  <si>
    <t>042-96-79</t>
  </si>
  <si>
    <t xml:space="preserve">Мирная , д.9 </t>
  </si>
  <si>
    <t>01.04.19</t>
  </si>
  <si>
    <t>Кузнецова Елена Григорьевна</t>
  </si>
  <si>
    <t>898-57-20</t>
  </si>
  <si>
    <t>Ароматная, д.6, кв. 1</t>
  </si>
  <si>
    <t xml:space="preserve">16.05.2019 </t>
  </si>
  <si>
    <t>0100465585</t>
  </si>
  <si>
    <t>Ляшок Сергей Викторович</t>
  </si>
  <si>
    <t>7395-121</t>
  </si>
  <si>
    <t xml:space="preserve">.Ароматная, д.3 , кв.2 </t>
  </si>
  <si>
    <t>25.03.2019</t>
  </si>
  <si>
    <t>Мирошниченко Сергей Николаевич</t>
  </si>
  <si>
    <t>722-86-13</t>
  </si>
  <si>
    <t>Ароматная,д.1, кв.5</t>
  </si>
  <si>
    <t>367613964</t>
  </si>
  <si>
    <t xml:space="preserve">Мотыль Вера Петровна </t>
  </si>
  <si>
    <t>77-60-381</t>
  </si>
  <si>
    <t xml:space="preserve">ул. Мирная, д.7 </t>
  </si>
  <si>
    <t>01.04.2019</t>
  </si>
  <si>
    <t>Немаловская  Светлана Филипповна</t>
  </si>
  <si>
    <t>Пушкина Любовь Иосифовна</t>
  </si>
  <si>
    <t>809-98-02</t>
  </si>
  <si>
    <t xml:space="preserve"> Мирная, д.5, кв. 2</t>
  </si>
  <si>
    <t>уст. 22.03.2019</t>
  </si>
  <si>
    <t>Рождествина Мария Сергеевна</t>
  </si>
  <si>
    <t>7978 815 26 01</t>
  </si>
  <si>
    <t xml:space="preserve"> Мирная, д.5, кв. 1</t>
  </si>
  <si>
    <t xml:space="preserve">Рождествина Нина Борисовна </t>
  </si>
  <si>
    <t>7978 00 37 640</t>
  </si>
  <si>
    <t>ул.Мирная, д.7</t>
  </si>
  <si>
    <t>30.04.2019</t>
  </si>
  <si>
    <t>303455</t>
  </si>
  <si>
    <t xml:space="preserve">Рыбак Николай Иванович     </t>
  </si>
  <si>
    <t>Мирная, д.5, кв. 1</t>
  </si>
  <si>
    <t>01.03.2019</t>
  </si>
  <si>
    <t>1800392020</t>
  </si>
  <si>
    <t>096-333-66-52</t>
  </si>
  <si>
    <t xml:space="preserve">Губенков Александр Сергеевич </t>
  </si>
  <si>
    <t>подс. Хоз. На накопителях</t>
  </si>
  <si>
    <t>1800388914</t>
  </si>
  <si>
    <t>Кузнецова Евгения Викторовна</t>
  </si>
  <si>
    <t>898-85-20</t>
  </si>
  <si>
    <t>Ароматная , д.1, кв. 11</t>
  </si>
  <si>
    <t>31.05.2019</t>
  </si>
  <si>
    <t>200236747</t>
  </si>
  <si>
    <t>898-57-45</t>
  </si>
  <si>
    <t>Рогожникова Светлана Викторовна</t>
  </si>
  <si>
    <t>1800388775</t>
  </si>
  <si>
    <t>продали</t>
  </si>
  <si>
    <t>070-03-43</t>
  </si>
  <si>
    <t>Мирная, д.8, кв. 12</t>
  </si>
  <si>
    <t xml:space="preserve">Малыш Михаил Федорович </t>
  </si>
  <si>
    <t>88-166-47</t>
  </si>
  <si>
    <t>20.09.2019</t>
  </si>
  <si>
    <t>815-51-41</t>
  </si>
  <si>
    <t>Итого</t>
  </si>
  <si>
    <t xml:space="preserve"> </t>
  </si>
  <si>
    <t>78-109-29</t>
  </si>
  <si>
    <t xml:space="preserve">10.06. 2019 </t>
  </si>
  <si>
    <t>Евсеенкова Ирина Владимировна</t>
  </si>
  <si>
    <t>740-85-61</t>
  </si>
  <si>
    <t>Ароматная, д.44-а</t>
  </si>
  <si>
    <t>30.10.2019</t>
  </si>
  <si>
    <t>Жиганов Михаил Алексеевич</t>
  </si>
  <si>
    <t xml:space="preserve">УСТ.- 6.10.19 </t>
  </si>
  <si>
    <t>0200120007</t>
  </si>
  <si>
    <t>Ароматная, д.47</t>
  </si>
  <si>
    <t>УСТ.-25.10.2019</t>
  </si>
  <si>
    <t>УСТ.</t>
  </si>
  <si>
    <t>Сазонов Владимир Владимирович</t>
  </si>
  <si>
    <t>7978-705-15-30</t>
  </si>
  <si>
    <t>Мирная, 47 - ЗЕМ.УЧАСТОК</t>
  </si>
  <si>
    <t>01.10.2019</t>
  </si>
  <si>
    <t>ФИО абонента</t>
  </si>
  <si>
    <t>Кол-во чел.</t>
  </si>
  <si>
    <t>Норматив потребления  ком. услуги куб.м./мес/1чел</t>
  </si>
  <si>
    <t>Кол-во соответству-ющих с/х животных</t>
  </si>
  <si>
    <t>Норма потребления ком. услуги куб.м./мес/</t>
  </si>
  <si>
    <t>Всего</t>
  </si>
  <si>
    <t>№  Дог.</t>
  </si>
  <si>
    <t>1 с/х.жив.</t>
  </si>
  <si>
    <t>куб.м./мес</t>
  </si>
  <si>
    <t>Анферов А.В.</t>
  </si>
  <si>
    <t>Артеменков В.Д.</t>
  </si>
  <si>
    <t>Бабийчук Л.П.</t>
  </si>
  <si>
    <t>ПО ЗАЯВЛЕНИЮ</t>
  </si>
  <si>
    <t>Билык Н.С.</t>
  </si>
  <si>
    <t>Гоголь Н.Г.</t>
  </si>
  <si>
    <t>Жиганова Л.Ф.</t>
  </si>
  <si>
    <t>Евстигнеева С.А.</t>
  </si>
  <si>
    <t>Елисеева В.С.</t>
  </si>
  <si>
    <t>Корнийчук Г.А.</t>
  </si>
  <si>
    <t>Логвина М.И.</t>
  </si>
  <si>
    <t>Мирошниченко С.Н.</t>
  </si>
  <si>
    <t>С Мирошниченко Л. С., Мирная, д.14 кв.2</t>
  </si>
  <si>
    <t xml:space="preserve">Науменкова Н.В. </t>
  </si>
  <si>
    <t>умерла - пока НЕ ЖИВУТ</t>
  </si>
  <si>
    <t>Науменкова Н.В.</t>
  </si>
  <si>
    <t>Немытых Н.В.</t>
  </si>
  <si>
    <t>Рыбак П.И.</t>
  </si>
  <si>
    <t>Рыков И.Ю.</t>
  </si>
  <si>
    <t>Семерджиева Г.И.</t>
  </si>
  <si>
    <t>Соколенко В.П.</t>
  </si>
  <si>
    <t>Соколова Л.А.</t>
  </si>
  <si>
    <t>Тарасова Л.В.</t>
  </si>
  <si>
    <t>Тимофеев А.Б.</t>
  </si>
  <si>
    <t>Тураева А.А.</t>
  </si>
  <si>
    <t>Тураева Нат. Г.</t>
  </si>
  <si>
    <t>Чаленко Д.А.</t>
  </si>
  <si>
    <t>Шестоков Н.Б.</t>
  </si>
  <si>
    <t>Щеглов В.Н.</t>
  </si>
  <si>
    <t>ВСЕГО:</t>
  </si>
  <si>
    <r>
      <t xml:space="preserve">АКТ снятия показаний счетчика по потреблению воды круглогодично </t>
    </r>
    <r>
      <rPr>
        <b/>
        <u/>
        <sz val="12"/>
        <rFont val="Arial"/>
        <family val="2"/>
        <charset val="204"/>
      </rPr>
      <t>НОЯБРЬ</t>
    </r>
    <r>
      <rPr>
        <u/>
        <sz val="12"/>
        <rFont val="Arial"/>
        <family val="2"/>
        <charset val="204"/>
      </rPr>
      <t xml:space="preserve">  2019г.</t>
    </r>
  </si>
  <si>
    <t>Ароматная, д.1-В, ГАРАЖ</t>
  </si>
  <si>
    <t>09.09.2019</t>
  </si>
  <si>
    <t>Ароматная, д.2-Д, ГАРАЖ</t>
  </si>
  <si>
    <t>Соколенко Вера Павловна</t>
  </si>
  <si>
    <t>854-39-92</t>
  </si>
  <si>
    <t xml:space="preserve">ул. Мирная, д.12, кв. 2   </t>
  </si>
  <si>
    <t>01.11.2019</t>
  </si>
  <si>
    <t>0200118214</t>
  </si>
  <si>
    <t xml:space="preserve">Ароматная, д.1Д </t>
  </si>
  <si>
    <t>01.11.19</t>
  </si>
  <si>
    <t>0652820М18</t>
  </si>
  <si>
    <r>
      <t xml:space="preserve">Потребление воды абонентами АО «АЭМСЗ» без приборов учета   за  </t>
    </r>
    <r>
      <rPr>
        <b/>
        <u/>
        <sz val="11"/>
        <color theme="1"/>
        <rFont val="Arial"/>
        <family val="2"/>
        <charset val="204"/>
      </rPr>
      <t>НОЯБРЬ  2019г</t>
    </r>
    <r>
      <rPr>
        <b/>
        <sz val="11"/>
        <color theme="1"/>
        <rFont val="Arial"/>
        <family val="2"/>
        <charset val="204"/>
      </rPr>
      <t>. (КЧЖ)</t>
    </r>
  </si>
  <si>
    <t>УСТ. ВОДОМЕР 01.11.19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</si>
</sst>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[Red]#,##0"/>
    <numFmt numFmtId="165" formatCode="0.000"/>
    <numFmt numFmtId="166" formatCode="0.0"/>
  </numFmts>
  <fonts count="2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u/>
      <sz val="12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b/>
      <u/>
      <sz val="12"/>
      <name val="Arial"/>
      <family val="2"/>
      <charset val="204"/>
    </font>
    <font>
      <b/>
      <u/>
      <sz val="11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3" fontId="6" fillId="2" borderId="0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left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3" fontId="17" fillId="2" borderId="0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left" vertical="center" wrapText="1"/>
    </xf>
    <xf numFmtId="3" fontId="4" fillId="2" borderId="12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left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1" fillId="2" borderId="14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left" vertical="center" wrapText="1"/>
    </xf>
    <xf numFmtId="3" fontId="10" fillId="2" borderId="0" xfId="0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165" fontId="8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6" fontId="8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3" fontId="3" fillId="2" borderId="15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3" fontId="11" fillId="2" borderId="0" xfId="0" applyNumberFormat="1" applyFont="1" applyFill="1" applyBorder="1" applyAlignment="1">
      <alignment horizontal="center" vertical="center" wrapText="1"/>
    </xf>
    <xf numFmtId="3" fontId="17" fillId="2" borderId="0" xfId="0" applyNumberFormat="1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vertical="center" wrapText="1"/>
    </xf>
    <xf numFmtId="3" fontId="15" fillId="2" borderId="0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 wrapText="1"/>
    </xf>
    <xf numFmtId="14" fontId="11" fillId="2" borderId="0" xfId="0" applyNumberFormat="1" applyFont="1" applyFill="1" applyBorder="1" applyAlignment="1">
      <alignment horizontal="left" vertical="center" wrapText="1"/>
    </xf>
    <xf numFmtId="3" fontId="11" fillId="2" borderId="0" xfId="0" applyNumberFormat="1" applyFont="1" applyFill="1" applyBorder="1" applyAlignment="1">
      <alignment horizontal="center" vertical="center" wrapText="1"/>
    </xf>
    <xf numFmtId="166" fontId="17" fillId="2" borderId="2" xfId="0" applyNumberFormat="1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 wrapText="1"/>
    </xf>
    <xf numFmtId="3" fontId="19" fillId="2" borderId="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4"/>
  <sheetViews>
    <sheetView tabSelected="1" topLeftCell="A40" workbookViewId="0">
      <selection activeCell="F82" sqref="F82"/>
    </sheetView>
  </sheetViews>
  <sheetFormatPr defaultColWidth="4.7109375" defaultRowHeight="27" customHeight="1" x14ac:dyDescent="0.25"/>
  <cols>
    <col min="1" max="1" width="3.85546875" style="97" customWidth="1"/>
    <col min="2" max="2" width="38.28515625" style="105" customWidth="1"/>
    <col min="3" max="3" width="17.7109375" style="97" customWidth="1"/>
    <col min="4" max="4" width="23.140625" style="105" customWidth="1"/>
    <col min="5" max="5" width="21.28515625" style="104" customWidth="1"/>
    <col min="6" max="6" width="31.28515625" style="97" customWidth="1"/>
    <col min="7" max="7" width="11.7109375" style="97" customWidth="1"/>
    <col min="8" max="8" width="9.85546875" style="97" customWidth="1"/>
    <col min="9" max="9" width="12" style="97" customWidth="1"/>
    <col min="10" max="10" width="9.42578125" style="97" customWidth="1"/>
    <col min="11" max="11" width="12.42578125" style="97" customWidth="1"/>
    <col min="12" max="12" width="7.42578125" style="97" customWidth="1"/>
    <col min="13" max="16" width="4.7109375" style="97"/>
    <col min="17" max="17" width="10.28515625" style="97" customWidth="1"/>
    <col min="18" max="16384" width="4.7109375" style="97"/>
  </cols>
  <sheetData>
    <row r="1" spans="1:21" s="115" customFormat="1" ht="27" customHeight="1" x14ac:dyDescent="0.25">
      <c r="A1" s="92" t="s">
        <v>346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1"/>
      <c r="P1" s="116"/>
      <c r="Q1" s="116"/>
      <c r="R1" s="116"/>
      <c r="S1" s="116"/>
      <c r="T1" s="116"/>
      <c r="U1" s="116"/>
    </row>
    <row r="2" spans="1:21" s="97" customFormat="1" ht="27" customHeight="1" x14ac:dyDescent="0.25">
      <c r="A2" s="80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s="80" t="s">
        <v>5</v>
      </c>
      <c r="G2" s="80" t="s">
        <v>6</v>
      </c>
      <c r="H2" s="80" t="s">
        <v>7</v>
      </c>
      <c r="I2" s="6" t="s">
        <v>8</v>
      </c>
      <c r="J2" s="80" t="s">
        <v>9</v>
      </c>
      <c r="K2" s="80" t="s">
        <v>10</v>
      </c>
      <c r="L2" s="80" t="s">
        <v>11</v>
      </c>
    </row>
    <row r="3" spans="1:21" s="97" customFormat="1" ht="27" customHeight="1" x14ac:dyDescent="0.25">
      <c r="A3" s="80">
        <v>1</v>
      </c>
      <c r="B3" s="7" t="s">
        <v>12</v>
      </c>
      <c r="C3" s="3" t="s">
        <v>13</v>
      </c>
      <c r="D3" s="4" t="s">
        <v>14</v>
      </c>
      <c r="E3" s="5" t="s">
        <v>15</v>
      </c>
      <c r="F3" s="80" t="s">
        <v>16</v>
      </c>
      <c r="G3" s="80">
        <v>2601</v>
      </c>
      <c r="H3" s="80">
        <v>2620</v>
      </c>
      <c r="I3" s="80">
        <f t="shared" ref="I3:I76" si="0">SUM(H3,-G3)</f>
        <v>19</v>
      </c>
      <c r="J3" s="8">
        <v>13.77</v>
      </c>
      <c r="K3" s="8">
        <f t="shared" ref="K3:K76" si="1">PRODUCT(I3,J3)</f>
        <v>261.63</v>
      </c>
      <c r="L3" s="80">
        <v>111</v>
      </c>
      <c r="M3" s="96"/>
    </row>
    <row r="4" spans="1:21" s="97" customFormat="1" ht="27" customHeight="1" x14ac:dyDescent="0.25">
      <c r="A4" s="80">
        <f t="shared" ref="A4:A67" si="2">SUM(A3,1)</f>
        <v>2</v>
      </c>
      <c r="B4" s="7" t="s">
        <v>17</v>
      </c>
      <c r="C4" s="3" t="s">
        <v>18</v>
      </c>
      <c r="D4" s="4" t="s">
        <v>19</v>
      </c>
      <c r="E4" s="5" t="s">
        <v>20</v>
      </c>
      <c r="F4" s="80">
        <v>159737764</v>
      </c>
      <c r="G4" s="80">
        <v>64</v>
      </c>
      <c r="H4" s="80">
        <v>64</v>
      </c>
      <c r="I4" s="80">
        <f t="shared" si="0"/>
        <v>0</v>
      </c>
      <c r="J4" s="8">
        <v>13.77</v>
      </c>
      <c r="K4" s="8">
        <f t="shared" si="1"/>
        <v>0</v>
      </c>
      <c r="L4" s="80">
        <v>1</v>
      </c>
      <c r="M4" s="96"/>
    </row>
    <row r="5" spans="1:21" s="97" customFormat="1" ht="27" customHeight="1" x14ac:dyDescent="0.25">
      <c r="A5" s="80">
        <f t="shared" si="2"/>
        <v>3</v>
      </c>
      <c r="B5" s="7" t="s">
        <v>188</v>
      </c>
      <c r="C5" s="3" t="s">
        <v>21</v>
      </c>
      <c r="D5" s="4" t="s">
        <v>22</v>
      </c>
      <c r="E5" s="5" t="s">
        <v>23</v>
      </c>
      <c r="F5" s="9" t="s">
        <v>24</v>
      </c>
      <c r="G5" s="80">
        <v>2</v>
      </c>
      <c r="H5" s="80">
        <v>2</v>
      </c>
      <c r="I5" s="80">
        <f t="shared" si="0"/>
        <v>0</v>
      </c>
      <c r="J5" s="8">
        <v>13.77</v>
      </c>
      <c r="K5" s="8">
        <f t="shared" si="1"/>
        <v>0</v>
      </c>
      <c r="L5" s="80">
        <v>13</v>
      </c>
      <c r="M5" s="96"/>
    </row>
    <row r="6" spans="1:21" s="97" customFormat="1" ht="27" customHeight="1" x14ac:dyDescent="0.25">
      <c r="A6" s="80">
        <f t="shared" si="2"/>
        <v>4</v>
      </c>
      <c r="B6" s="7" t="s">
        <v>25</v>
      </c>
      <c r="C6" s="2" t="s">
        <v>26</v>
      </c>
      <c r="D6" s="10" t="s">
        <v>27</v>
      </c>
      <c r="E6" s="11" t="s">
        <v>217</v>
      </c>
      <c r="F6" s="2" t="s">
        <v>28</v>
      </c>
      <c r="G6" s="2">
        <v>189</v>
      </c>
      <c r="H6" s="2">
        <v>189</v>
      </c>
      <c r="I6" s="2">
        <f t="shared" si="0"/>
        <v>0</v>
      </c>
      <c r="J6" s="8">
        <v>13.77</v>
      </c>
      <c r="K6" s="12">
        <f t="shared" si="1"/>
        <v>0</v>
      </c>
      <c r="L6" s="2">
        <v>4</v>
      </c>
      <c r="M6" s="96"/>
    </row>
    <row r="7" spans="1:21" s="97" customFormat="1" ht="27" customHeight="1" x14ac:dyDescent="0.25">
      <c r="A7" s="81">
        <f t="shared" si="2"/>
        <v>5</v>
      </c>
      <c r="B7" s="13" t="s">
        <v>218</v>
      </c>
      <c r="C7" s="11" t="s">
        <v>219</v>
      </c>
      <c r="D7" s="14" t="s">
        <v>284</v>
      </c>
      <c r="E7" s="11" t="s">
        <v>220</v>
      </c>
      <c r="F7" s="15" t="s">
        <v>221</v>
      </c>
      <c r="G7" s="2">
        <v>172</v>
      </c>
      <c r="H7" s="2">
        <v>186</v>
      </c>
      <c r="I7" s="16">
        <f t="shared" si="0"/>
        <v>14</v>
      </c>
      <c r="J7" s="8">
        <v>13.77</v>
      </c>
      <c r="K7" s="12">
        <f>PRODUCT(I7,J7)</f>
        <v>192.78</v>
      </c>
      <c r="L7" s="2">
        <v>5</v>
      </c>
      <c r="M7" s="96"/>
    </row>
    <row r="8" spans="1:21" s="97" customFormat="1" ht="27" customHeight="1" x14ac:dyDescent="0.25">
      <c r="A8" s="80">
        <f>SUM(A6,1)</f>
        <v>5</v>
      </c>
      <c r="B8" s="7" t="s">
        <v>29</v>
      </c>
      <c r="C8" s="3" t="s">
        <v>30</v>
      </c>
      <c r="D8" s="4" t="s">
        <v>31</v>
      </c>
      <c r="E8" s="5" t="s">
        <v>32</v>
      </c>
      <c r="F8" s="80" t="s">
        <v>33</v>
      </c>
      <c r="G8" s="80">
        <v>146</v>
      </c>
      <c r="H8" s="80">
        <v>152</v>
      </c>
      <c r="I8" s="80">
        <f t="shared" si="0"/>
        <v>6</v>
      </c>
      <c r="J8" s="8">
        <v>13.77</v>
      </c>
      <c r="K8" s="8">
        <f t="shared" si="1"/>
        <v>82.62</v>
      </c>
      <c r="L8" s="80">
        <v>8</v>
      </c>
      <c r="M8" s="96"/>
    </row>
    <row r="9" spans="1:21" s="97" customFormat="1" ht="27" customHeight="1" x14ac:dyDescent="0.25">
      <c r="A9" s="80">
        <f t="shared" si="2"/>
        <v>6</v>
      </c>
      <c r="B9" s="7" t="s">
        <v>34</v>
      </c>
      <c r="C9" s="3" t="s">
        <v>35</v>
      </c>
      <c r="D9" s="4" t="s">
        <v>36</v>
      </c>
      <c r="E9" s="5" t="s">
        <v>15</v>
      </c>
      <c r="F9" s="80">
        <v>200128929</v>
      </c>
      <c r="G9" s="80">
        <v>94</v>
      </c>
      <c r="H9" s="80">
        <v>94</v>
      </c>
      <c r="I9" s="80">
        <f t="shared" si="0"/>
        <v>0</v>
      </c>
      <c r="J9" s="8">
        <v>13.77</v>
      </c>
      <c r="K9" s="8">
        <f t="shared" si="1"/>
        <v>0</v>
      </c>
      <c r="L9" s="80">
        <v>110</v>
      </c>
      <c r="M9" s="96"/>
    </row>
    <row r="10" spans="1:21" s="97" customFormat="1" ht="27" customHeight="1" x14ac:dyDescent="0.25">
      <c r="A10" s="80">
        <f t="shared" si="2"/>
        <v>7</v>
      </c>
      <c r="B10" s="7" t="s">
        <v>37</v>
      </c>
      <c r="C10" s="3" t="s">
        <v>38</v>
      </c>
      <c r="D10" s="4" t="s">
        <v>204</v>
      </c>
      <c r="E10" s="17" t="s">
        <v>205</v>
      </c>
      <c r="F10" s="80" t="s">
        <v>39</v>
      </c>
      <c r="G10" s="80">
        <v>8179</v>
      </c>
      <c r="H10" s="80">
        <v>8259</v>
      </c>
      <c r="I10" s="80">
        <f t="shared" si="0"/>
        <v>80</v>
      </c>
      <c r="J10" s="8">
        <v>13.77</v>
      </c>
      <c r="K10" s="8">
        <f t="shared" si="1"/>
        <v>1101.5999999999999</v>
      </c>
      <c r="L10" s="80">
        <v>9</v>
      </c>
      <c r="M10" s="96"/>
    </row>
    <row r="11" spans="1:21" s="97" customFormat="1" ht="27" customHeight="1" x14ac:dyDescent="0.25">
      <c r="A11" s="80">
        <f t="shared" si="2"/>
        <v>8</v>
      </c>
      <c r="B11" s="18" t="s">
        <v>40</v>
      </c>
      <c r="C11" s="19" t="s">
        <v>41</v>
      </c>
      <c r="D11" s="20" t="s">
        <v>42</v>
      </c>
      <c r="E11" s="5" t="s">
        <v>43</v>
      </c>
      <c r="F11" s="80">
        <v>200156211</v>
      </c>
      <c r="G11" s="80">
        <v>0</v>
      </c>
      <c r="H11" s="80">
        <v>0</v>
      </c>
      <c r="I11" s="80">
        <f t="shared" si="0"/>
        <v>0</v>
      </c>
      <c r="J11" s="8">
        <v>13.77</v>
      </c>
      <c r="K11" s="8">
        <f t="shared" si="1"/>
        <v>0</v>
      </c>
      <c r="L11" s="80">
        <v>10</v>
      </c>
      <c r="M11" s="96"/>
    </row>
    <row r="12" spans="1:21" s="97" customFormat="1" ht="27" customHeight="1" x14ac:dyDescent="0.25">
      <c r="A12" s="80">
        <f t="shared" si="2"/>
        <v>9</v>
      </c>
      <c r="B12" s="21" t="s">
        <v>44</v>
      </c>
      <c r="C12" s="22" t="s">
        <v>45</v>
      </c>
      <c r="D12" s="23" t="s">
        <v>46</v>
      </c>
      <c r="E12" s="5" t="s">
        <v>47</v>
      </c>
      <c r="F12" s="80">
        <v>200143111</v>
      </c>
      <c r="G12" s="80">
        <v>0</v>
      </c>
      <c r="H12" s="80">
        <v>0</v>
      </c>
      <c r="I12" s="80">
        <f t="shared" si="0"/>
        <v>0</v>
      </c>
      <c r="J12" s="8">
        <v>13.77</v>
      </c>
      <c r="K12" s="8">
        <f t="shared" si="1"/>
        <v>0</v>
      </c>
      <c r="L12" s="80">
        <v>81</v>
      </c>
      <c r="M12" s="96"/>
    </row>
    <row r="13" spans="1:21" s="97" customFormat="1" ht="27" customHeight="1" x14ac:dyDescent="0.25">
      <c r="A13" s="80">
        <f t="shared" si="2"/>
        <v>10</v>
      </c>
      <c r="B13" s="7" t="s">
        <v>48</v>
      </c>
      <c r="C13" s="3" t="s">
        <v>49</v>
      </c>
      <c r="D13" s="4" t="s">
        <v>50</v>
      </c>
      <c r="E13" s="5" t="s">
        <v>51</v>
      </c>
      <c r="F13" s="80" t="s">
        <v>52</v>
      </c>
      <c r="G13" s="80">
        <v>56</v>
      </c>
      <c r="H13" s="80">
        <v>57</v>
      </c>
      <c r="I13" s="80">
        <f t="shared" si="0"/>
        <v>1</v>
      </c>
      <c r="J13" s="8">
        <v>13.77</v>
      </c>
      <c r="K13" s="8">
        <f t="shared" si="1"/>
        <v>13.77</v>
      </c>
      <c r="L13" s="80">
        <v>12</v>
      </c>
      <c r="M13" s="96"/>
    </row>
    <row r="14" spans="1:21" s="97" customFormat="1" ht="27" customHeight="1" x14ac:dyDescent="0.25">
      <c r="A14" s="80">
        <f t="shared" si="2"/>
        <v>11</v>
      </c>
      <c r="B14" s="21" t="s">
        <v>53</v>
      </c>
      <c r="C14" s="22" t="s">
        <v>54</v>
      </c>
      <c r="D14" s="23" t="s">
        <v>55</v>
      </c>
      <c r="E14" s="5" t="s">
        <v>56</v>
      </c>
      <c r="F14" s="80" t="s">
        <v>57</v>
      </c>
      <c r="G14" s="80">
        <v>431</v>
      </c>
      <c r="H14" s="80">
        <v>437</v>
      </c>
      <c r="I14" s="80">
        <f t="shared" si="0"/>
        <v>6</v>
      </c>
      <c r="J14" s="8">
        <v>13.77</v>
      </c>
      <c r="K14" s="8">
        <f t="shared" si="1"/>
        <v>82.62</v>
      </c>
      <c r="L14" s="80">
        <v>11</v>
      </c>
      <c r="M14" s="96"/>
    </row>
    <row r="15" spans="1:21" s="97" customFormat="1" ht="27" customHeight="1" x14ac:dyDescent="0.25">
      <c r="A15" s="80">
        <f t="shared" si="2"/>
        <v>12</v>
      </c>
      <c r="B15" s="24" t="s">
        <v>271</v>
      </c>
      <c r="C15" s="25" t="s">
        <v>291</v>
      </c>
      <c r="D15" s="26" t="s">
        <v>272</v>
      </c>
      <c r="E15" s="27" t="s">
        <v>292</v>
      </c>
      <c r="F15" s="27" t="s">
        <v>281</v>
      </c>
      <c r="G15" s="28">
        <v>48</v>
      </c>
      <c r="H15" s="28">
        <v>48</v>
      </c>
      <c r="I15" s="28">
        <f t="shared" si="0"/>
        <v>0</v>
      </c>
      <c r="J15" s="29">
        <v>13.77</v>
      </c>
      <c r="K15" s="29">
        <f t="shared" si="1"/>
        <v>0</v>
      </c>
      <c r="L15" s="28">
        <v>17</v>
      </c>
      <c r="M15" s="30"/>
    </row>
    <row r="16" spans="1:21" s="97" customFormat="1" ht="27" customHeight="1" x14ac:dyDescent="0.25">
      <c r="A16" s="80">
        <f t="shared" si="2"/>
        <v>13</v>
      </c>
      <c r="B16" s="21" t="s">
        <v>206</v>
      </c>
      <c r="C16" s="22" t="s">
        <v>207</v>
      </c>
      <c r="D16" s="23" t="s">
        <v>208</v>
      </c>
      <c r="E16" s="5" t="s">
        <v>209</v>
      </c>
      <c r="F16" s="31">
        <v>200707001101</v>
      </c>
      <c r="G16" s="74">
        <v>2800</v>
      </c>
      <c r="H16" s="74">
        <v>2800</v>
      </c>
      <c r="I16" s="80">
        <f t="shared" si="0"/>
        <v>0</v>
      </c>
      <c r="J16" s="8">
        <v>13.77</v>
      </c>
      <c r="K16" s="8">
        <f t="shared" si="1"/>
        <v>0</v>
      </c>
      <c r="L16" s="80">
        <v>47</v>
      </c>
      <c r="M16" s="96"/>
    </row>
    <row r="17" spans="1:13" s="97" customFormat="1" ht="27" customHeight="1" x14ac:dyDescent="0.25">
      <c r="A17" s="80">
        <f t="shared" si="2"/>
        <v>14</v>
      </c>
      <c r="B17" s="7" t="s">
        <v>58</v>
      </c>
      <c r="C17" s="3"/>
      <c r="D17" s="4" t="s">
        <v>59</v>
      </c>
      <c r="E17" s="5" t="s">
        <v>60</v>
      </c>
      <c r="F17" s="80">
        <v>3273602</v>
      </c>
      <c r="G17" s="80">
        <v>2099</v>
      </c>
      <c r="H17" s="80">
        <v>2114</v>
      </c>
      <c r="I17" s="80">
        <f t="shared" si="0"/>
        <v>15</v>
      </c>
      <c r="J17" s="8">
        <v>13.77</v>
      </c>
      <c r="K17" s="8">
        <f t="shared" si="1"/>
        <v>206.54999999999998</v>
      </c>
      <c r="L17" s="80">
        <v>18</v>
      </c>
      <c r="M17" s="96"/>
    </row>
    <row r="18" spans="1:13" s="97" customFormat="1" ht="27" customHeight="1" x14ac:dyDescent="0.25">
      <c r="A18" s="80">
        <f t="shared" si="2"/>
        <v>15</v>
      </c>
      <c r="B18" s="7" t="s">
        <v>189</v>
      </c>
      <c r="C18" s="3" t="s">
        <v>61</v>
      </c>
      <c r="D18" s="4" t="s">
        <v>62</v>
      </c>
      <c r="E18" s="5" t="s">
        <v>32</v>
      </c>
      <c r="F18" s="5" t="s">
        <v>63</v>
      </c>
      <c r="G18" s="80">
        <v>410</v>
      </c>
      <c r="H18" s="80">
        <v>424</v>
      </c>
      <c r="I18" s="80">
        <f t="shared" si="0"/>
        <v>14</v>
      </c>
      <c r="J18" s="8">
        <v>13.77</v>
      </c>
      <c r="K18" s="8">
        <f t="shared" si="1"/>
        <v>192.78</v>
      </c>
      <c r="L18" s="80">
        <v>20</v>
      </c>
      <c r="M18" s="96"/>
    </row>
    <row r="19" spans="1:13" s="97" customFormat="1" ht="27" customHeight="1" x14ac:dyDescent="0.25">
      <c r="A19" s="80">
        <f t="shared" si="2"/>
        <v>16</v>
      </c>
      <c r="B19" s="7" t="s">
        <v>64</v>
      </c>
      <c r="C19" s="3">
        <v>8974056</v>
      </c>
      <c r="D19" s="4" t="s">
        <v>65</v>
      </c>
      <c r="E19" s="5" t="s">
        <v>66</v>
      </c>
      <c r="F19" s="5" t="s">
        <v>67</v>
      </c>
      <c r="G19" s="80">
        <v>96</v>
      </c>
      <c r="H19" s="80">
        <v>101</v>
      </c>
      <c r="I19" s="80">
        <f t="shared" si="0"/>
        <v>5</v>
      </c>
      <c r="J19" s="8">
        <v>13.77</v>
      </c>
      <c r="K19" s="8">
        <f t="shared" si="1"/>
        <v>68.849999999999994</v>
      </c>
      <c r="L19" s="80">
        <v>21</v>
      </c>
      <c r="M19" s="96"/>
    </row>
    <row r="20" spans="1:13" s="97" customFormat="1" ht="27" customHeight="1" x14ac:dyDescent="0.25">
      <c r="A20" s="80">
        <f t="shared" si="2"/>
        <v>17</v>
      </c>
      <c r="B20" s="7" t="s">
        <v>222</v>
      </c>
      <c r="C20" s="3" t="s">
        <v>223</v>
      </c>
      <c r="D20" s="4" t="s">
        <v>224</v>
      </c>
      <c r="E20" s="5" t="s">
        <v>225</v>
      </c>
      <c r="F20" s="5" t="s">
        <v>226</v>
      </c>
      <c r="G20" s="80">
        <v>46</v>
      </c>
      <c r="H20" s="80">
        <v>51</v>
      </c>
      <c r="I20" s="80">
        <f>SUM(H20,-G20)</f>
        <v>5</v>
      </c>
      <c r="J20" s="8">
        <v>13.77</v>
      </c>
      <c r="K20" s="8">
        <f>PRODUCT(I20,J20)</f>
        <v>68.849999999999994</v>
      </c>
      <c r="L20" s="80">
        <v>22</v>
      </c>
      <c r="M20" s="96"/>
    </row>
    <row r="21" spans="1:13" s="97" customFormat="1" ht="27" customHeight="1" x14ac:dyDescent="0.25">
      <c r="A21" s="80">
        <f t="shared" si="2"/>
        <v>18</v>
      </c>
      <c r="B21" s="7" t="s">
        <v>68</v>
      </c>
      <c r="C21" s="3" t="s">
        <v>69</v>
      </c>
      <c r="D21" s="4" t="s">
        <v>70</v>
      </c>
      <c r="E21" s="5" t="s">
        <v>71</v>
      </c>
      <c r="F21" s="5" t="s">
        <v>72</v>
      </c>
      <c r="G21" s="80">
        <v>68</v>
      </c>
      <c r="H21" s="80">
        <v>72</v>
      </c>
      <c r="I21" s="80">
        <f t="shared" si="0"/>
        <v>4</v>
      </c>
      <c r="J21" s="8">
        <v>13.77</v>
      </c>
      <c r="K21" s="8">
        <f t="shared" si="1"/>
        <v>55.08</v>
      </c>
      <c r="L21" s="80">
        <v>23</v>
      </c>
      <c r="M21" s="96"/>
    </row>
    <row r="22" spans="1:13" s="97" customFormat="1" ht="27" customHeight="1" x14ac:dyDescent="0.25">
      <c r="A22" s="80">
        <f t="shared" si="2"/>
        <v>19</v>
      </c>
      <c r="B22" s="7" t="s">
        <v>190</v>
      </c>
      <c r="C22" s="3" t="s">
        <v>73</v>
      </c>
      <c r="D22" s="4" t="s">
        <v>74</v>
      </c>
      <c r="E22" s="5" t="s">
        <v>75</v>
      </c>
      <c r="F22" s="80">
        <v>20135997</v>
      </c>
      <c r="G22" s="80">
        <v>3550</v>
      </c>
      <c r="H22" s="80">
        <v>3585</v>
      </c>
      <c r="I22" s="80">
        <f t="shared" si="0"/>
        <v>35</v>
      </c>
      <c r="J22" s="8">
        <v>13.77</v>
      </c>
      <c r="K22" s="8">
        <f t="shared" si="1"/>
        <v>481.95</v>
      </c>
      <c r="L22" s="80">
        <v>25</v>
      </c>
      <c r="M22" s="96"/>
    </row>
    <row r="23" spans="1:13" s="97" customFormat="1" ht="27" customHeight="1" x14ac:dyDescent="0.25">
      <c r="A23" s="80">
        <f t="shared" si="2"/>
        <v>20</v>
      </c>
      <c r="B23" s="7" t="s">
        <v>76</v>
      </c>
      <c r="C23" s="3"/>
      <c r="D23" s="4" t="s">
        <v>77</v>
      </c>
      <c r="E23" s="5" t="s">
        <v>78</v>
      </c>
      <c r="F23" s="80">
        <v>226684215</v>
      </c>
      <c r="G23" s="80">
        <v>65</v>
      </c>
      <c r="H23" s="80">
        <v>65</v>
      </c>
      <c r="I23" s="80">
        <f t="shared" si="0"/>
        <v>0</v>
      </c>
      <c r="J23" s="8">
        <v>13.77</v>
      </c>
      <c r="K23" s="8">
        <f t="shared" si="1"/>
        <v>0</v>
      </c>
      <c r="L23" s="80">
        <v>26</v>
      </c>
      <c r="M23" s="96"/>
    </row>
    <row r="24" spans="1:13" s="97" customFormat="1" ht="27" customHeight="1" x14ac:dyDescent="0.25">
      <c r="A24" s="80">
        <f t="shared" si="2"/>
        <v>21</v>
      </c>
      <c r="B24" s="7" t="s">
        <v>210</v>
      </c>
      <c r="C24" s="3" t="s">
        <v>79</v>
      </c>
      <c r="D24" s="4" t="s">
        <v>80</v>
      </c>
      <c r="E24" s="5" t="s">
        <v>282</v>
      </c>
      <c r="F24" s="80" t="s">
        <v>81</v>
      </c>
      <c r="G24" s="80">
        <v>22</v>
      </c>
      <c r="H24" s="80">
        <v>22</v>
      </c>
      <c r="I24" s="80">
        <f t="shared" si="0"/>
        <v>0</v>
      </c>
      <c r="J24" s="8">
        <v>13.77</v>
      </c>
      <c r="K24" s="8">
        <f t="shared" si="1"/>
        <v>0</v>
      </c>
      <c r="L24" s="80">
        <v>29</v>
      </c>
      <c r="M24" s="96"/>
    </row>
    <row r="25" spans="1:13" s="97" customFormat="1" ht="27" customHeight="1" x14ac:dyDescent="0.25">
      <c r="A25" s="80">
        <f t="shared" si="2"/>
        <v>22</v>
      </c>
      <c r="B25" s="7" t="s">
        <v>82</v>
      </c>
      <c r="C25" s="3" t="s">
        <v>83</v>
      </c>
      <c r="D25" s="4" t="s">
        <v>84</v>
      </c>
      <c r="E25" s="5" t="s">
        <v>85</v>
      </c>
      <c r="F25" s="5" t="s">
        <v>86</v>
      </c>
      <c r="G25" s="80">
        <v>0</v>
      </c>
      <c r="H25" s="80">
        <v>0</v>
      </c>
      <c r="I25" s="80">
        <f t="shared" si="0"/>
        <v>0</v>
      </c>
      <c r="J25" s="8">
        <v>13.77</v>
      </c>
      <c r="K25" s="8">
        <f t="shared" si="1"/>
        <v>0</v>
      </c>
      <c r="L25" s="80">
        <v>16</v>
      </c>
      <c r="M25" s="96"/>
    </row>
    <row r="26" spans="1:13" s="97" customFormat="1" ht="27" customHeight="1" x14ac:dyDescent="0.25">
      <c r="A26" s="80">
        <f t="shared" si="2"/>
        <v>23</v>
      </c>
      <c r="B26" s="7" t="s">
        <v>87</v>
      </c>
      <c r="C26" s="3" t="s">
        <v>88</v>
      </c>
      <c r="D26" s="4" t="s">
        <v>62</v>
      </c>
      <c r="E26" s="5" t="s">
        <v>85</v>
      </c>
      <c r="F26" s="5" t="s">
        <v>89</v>
      </c>
      <c r="G26" s="80">
        <v>65</v>
      </c>
      <c r="H26" s="80">
        <v>70</v>
      </c>
      <c r="I26" s="80">
        <f t="shared" si="0"/>
        <v>5</v>
      </c>
      <c r="J26" s="8">
        <v>13.77</v>
      </c>
      <c r="K26" s="8">
        <f t="shared" si="1"/>
        <v>68.849999999999994</v>
      </c>
      <c r="L26" s="80">
        <v>28</v>
      </c>
      <c r="M26" s="96"/>
    </row>
    <row r="27" spans="1:13" s="97" customFormat="1" ht="27" customHeight="1" thickBot="1" x14ac:dyDescent="0.3">
      <c r="A27" s="80">
        <f t="shared" si="2"/>
        <v>24</v>
      </c>
      <c r="B27" s="7" t="s">
        <v>90</v>
      </c>
      <c r="C27" s="3"/>
      <c r="D27" s="4" t="s">
        <v>91</v>
      </c>
      <c r="E27" s="32" t="s">
        <v>227</v>
      </c>
      <c r="F27" s="80">
        <v>607718</v>
      </c>
      <c r="G27" s="80">
        <v>165</v>
      </c>
      <c r="H27" s="80">
        <v>165</v>
      </c>
      <c r="I27" s="80">
        <f t="shared" si="0"/>
        <v>0</v>
      </c>
      <c r="J27" s="8">
        <v>13.77</v>
      </c>
      <c r="K27" s="8">
        <f t="shared" si="1"/>
        <v>0</v>
      </c>
      <c r="L27" s="80">
        <v>30</v>
      </c>
      <c r="M27" s="96"/>
    </row>
    <row r="28" spans="1:13" s="97" customFormat="1" ht="27" customHeight="1" thickBot="1" x14ac:dyDescent="0.3">
      <c r="A28" s="80">
        <f t="shared" si="2"/>
        <v>25</v>
      </c>
      <c r="B28" s="41" t="s">
        <v>113</v>
      </c>
      <c r="C28" s="42" t="s">
        <v>114</v>
      </c>
      <c r="D28" s="43" t="s">
        <v>300</v>
      </c>
      <c r="E28" s="44" t="s">
        <v>301</v>
      </c>
      <c r="F28" s="45">
        <v>1700283930</v>
      </c>
      <c r="G28" s="45">
        <v>50</v>
      </c>
      <c r="H28" s="48">
        <v>53</v>
      </c>
      <c r="I28" s="117">
        <f t="shared" si="0"/>
        <v>3</v>
      </c>
      <c r="J28" s="47">
        <v>13.77</v>
      </c>
      <c r="K28" s="47">
        <f t="shared" si="1"/>
        <v>41.31</v>
      </c>
      <c r="L28" s="46">
        <v>44</v>
      </c>
      <c r="M28" s="96"/>
    </row>
    <row r="29" spans="1:13" s="97" customFormat="1" ht="27" customHeight="1" thickBot="1" x14ac:dyDescent="0.3">
      <c r="A29" s="80">
        <f t="shared" si="2"/>
        <v>26</v>
      </c>
      <c r="B29" s="52" t="s">
        <v>293</v>
      </c>
      <c r="C29" s="53" t="s">
        <v>294</v>
      </c>
      <c r="D29" s="54" t="s">
        <v>295</v>
      </c>
      <c r="E29" s="118" t="s">
        <v>296</v>
      </c>
      <c r="F29" s="55">
        <v>200123243</v>
      </c>
      <c r="G29" s="55">
        <v>0</v>
      </c>
      <c r="H29" s="56">
        <v>2</v>
      </c>
      <c r="I29" s="119">
        <f>SUM(H29,-G29)</f>
        <v>2</v>
      </c>
      <c r="J29" s="8">
        <v>13.77</v>
      </c>
      <c r="K29" s="8">
        <f>PRODUCT(I29,J29)</f>
        <v>27.54</v>
      </c>
      <c r="L29" s="80">
        <v>82</v>
      </c>
      <c r="M29" s="96"/>
    </row>
    <row r="30" spans="1:13" s="97" customFormat="1" ht="27" customHeight="1" x14ac:dyDescent="0.25">
      <c r="A30" s="80">
        <f t="shared" si="2"/>
        <v>27</v>
      </c>
      <c r="B30" s="57" t="s">
        <v>92</v>
      </c>
      <c r="C30" s="58"/>
      <c r="D30" s="120" t="s">
        <v>93</v>
      </c>
      <c r="E30" s="60" t="s">
        <v>94</v>
      </c>
      <c r="F30" s="75">
        <v>5325517</v>
      </c>
      <c r="G30" s="75">
        <v>20</v>
      </c>
      <c r="H30" s="75">
        <v>20</v>
      </c>
      <c r="I30" s="80">
        <f t="shared" si="0"/>
        <v>0</v>
      </c>
      <c r="J30" s="8">
        <v>13.77</v>
      </c>
      <c r="K30" s="8">
        <f t="shared" si="1"/>
        <v>0</v>
      </c>
      <c r="L30" s="80">
        <v>32</v>
      </c>
      <c r="M30" s="96"/>
    </row>
    <row r="31" spans="1:13" s="97" customFormat="1" ht="27" customHeight="1" x14ac:dyDescent="0.25">
      <c r="A31" s="80">
        <f t="shared" si="2"/>
        <v>28</v>
      </c>
      <c r="B31" s="7" t="s">
        <v>297</v>
      </c>
      <c r="C31" s="3">
        <v>88426911</v>
      </c>
      <c r="D31" s="4" t="s">
        <v>95</v>
      </c>
      <c r="E31" s="5" t="s">
        <v>298</v>
      </c>
      <c r="F31" s="5" t="s">
        <v>299</v>
      </c>
      <c r="G31" s="80">
        <v>0</v>
      </c>
      <c r="H31" s="80">
        <v>2</v>
      </c>
      <c r="I31" s="80">
        <f>SUM(H31,-G31)</f>
        <v>2</v>
      </c>
      <c r="J31" s="8">
        <v>13.77</v>
      </c>
      <c r="K31" s="8">
        <f>PRODUCT(I31,J31)</f>
        <v>27.54</v>
      </c>
      <c r="L31" s="80">
        <v>33</v>
      </c>
      <c r="M31" s="96"/>
    </row>
    <row r="32" spans="1:13" s="97" customFormat="1" ht="27" customHeight="1" x14ac:dyDescent="0.25">
      <c r="A32" s="80">
        <f t="shared" si="2"/>
        <v>29</v>
      </c>
      <c r="B32" s="34" t="s">
        <v>228</v>
      </c>
      <c r="C32" s="17" t="s">
        <v>229</v>
      </c>
      <c r="D32" s="35" t="s">
        <v>230</v>
      </c>
      <c r="E32" s="5" t="s">
        <v>231</v>
      </c>
      <c r="F32" s="5" t="s">
        <v>273</v>
      </c>
      <c r="G32" s="80">
        <v>78</v>
      </c>
      <c r="H32" s="80">
        <v>87</v>
      </c>
      <c r="I32" s="80">
        <f>SUM(H32,-G32)</f>
        <v>9</v>
      </c>
      <c r="J32" s="8">
        <v>13.77</v>
      </c>
      <c r="K32" s="8">
        <f>PRODUCT(I32,J32)</f>
        <v>123.92999999999999</v>
      </c>
      <c r="L32" s="80">
        <v>36</v>
      </c>
      <c r="M32" s="96"/>
    </row>
    <row r="33" spans="1:13" s="97" customFormat="1" ht="27" customHeight="1" x14ac:dyDescent="0.25">
      <c r="A33" s="80">
        <f t="shared" si="2"/>
        <v>30</v>
      </c>
      <c r="B33" s="7" t="s">
        <v>96</v>
      </c>
      <c r="C33" s="3" t="s">
        <v>97</v>
      </c>
      <c r="D33" s="4" t="s">
        <v>98</v>
      </c>
      <c r="E33" s="5"/>
      <c r="F33" s="80" t="s">
        <v>99</v>
      </c>
      <c r="G33" s="80">
        <v>520</v>
      </c>
      <c r="H33" s="80">
        <v>524</v>
      </c>
      <c r="I33" s="80">
        <f t="shared" si="0"/>
        <v>4</v>
      </c>
      <c r="J33" s="8">
        <v>13.77</v>
      </c>
      <c r="K33" s="8">
        <f t="shared" si="1"/>
        <v>55.08</v>
      </c>
      <c r="L33" s="80">
        <v>39</v>
      </c>
      <c r="M33" s="1"/>
    </row>
    <row r="34" spans="1:13" s="97" customFormat="1" ht="27" customHeight="1" x14ac:dyDescent="0.25">
      <c r="A34" s="80">
        <f t="shared" si="2"/>
        <v>31</v>
      </c>
      <c r="B34" s="7" t="s">
        <v>100</v>
      </c>
      <c r="C34" s="3" t="s">
        <v>101</v>
      </c>
      <c r="D34" s="4" t="s">
        <v>102</v>
      </c>
      <c r="E34" s="5" t="s">
        <v>103</v>
      </c>
      <c r="F34" s="80">
        <v>763121615</v>
      </c>
      <c r="G34" s="80">
        <v>413</v>
      </c>
      <c r="H34" s="80">
        <v>428</v>
      </c>
      <c r="I34" s="80">
        <f t="shared" si="0"/>
        <v>15</v>
      </c>
      <c r="J34" s="8">
        <v>13.77</v>
      </c>
      <c r="K34" s="8">
        <f t="shared" si="1"/>
        <v>206.54999999999998</v>
      </c>
      <c r="L34" s="80">
        <v>40</v>
      </c>
      <c r="M34" s="96"/>
    </row>
    <row r="35" spans="1:13" s="97" customFormat="1" ht="27" customHeight="1" x14ac:dyDescent="0.25">
      <c r="A35" s="80">
        <f t="shared" si="2"/>
        <v>32</v>
      </c>
      <c r="B35" s="7" t="s">
        <v>104</v>
      </c>
      <c r="C35" s="3" t="s">
        <v>105</v>
      </c>
      <c r="D35" s="4" t="s">
        <v>106</v>
      </c>
      <c r="E35" s="5" t="s">
        <v>191</v>
      </c>
      <c r="F35" s="5" t="s">
        <v>107</v>
      </c>
      <c r="G35" s="80">
        <v>10</v>
      </c>
      <c r="H35" s="80">
        <v>10</v>
      </c>
      <c r="I35" s="80">
        <f t="shared" si="0"/>
        <v>0</v>
      </c>
      <c r="J35" s="8">
        <v>13.77</v>
      </c>
      <c r="K35" s="8">
        <f t="shared" si="1"/>
        <v>0</v>
      </c>
      <c r="L35" s="80">
        <v>14</v>
      </c>
      <c r="M35" s="96"/>
    </row>
    <row r="36" spans="1:13" s="97" customFormat="1" ht="27" customHeight="1" x14ac:dyDescent="0.25">
      <c r="A36" s="80">
        <f t="shared" si="2"/>
        <v>33</v>
      </c>
      <c r="B36" s="7" t="s">
        <v>108</v>
      </c>
      <c r="C36" s="3" t="s">
        <v>109</v>
      </c>
      <c r="D36" s="4" t="s">
        <v>110</v>
      </c>
      <c r="E36" s="5" t="s">
        <v>111</v>
      </c>
      <c r="F36" s="80" t="s">
        <v>112</v>
      </c>
      <c r="G36" s="80">
        <v>700</v>
      </c>
      <c r="H36" s="80">
        <v>740</v>
      </c>
      <c r="I36" s="80">
        <f t="shared" si="0"/>
        <v>40</v>
      </c>
      <c r="J36" s="8">
        <v>13.77</v>
      </c>
      <c r="K36" s="8">
        <f t="shared" si="1"/>
        <v>550.79999999999995</v>
      </c>
      <c r="L36" s="80">
        <v>43</v>
      </c>
      <c r="M36" s="96"/>
    </row>
    <row r="37" spans="1:13" s="97" customFormat="1" ht="27" customHeight="1" thickBot="1" x14ac:dyDescent="0.3">
      <c r="A37" s="80">
        <f t="shared" si="2"/>
        <v>34</v>
      </c>
      <c r="B37" s="36" t="s">
        <v>232</v>
      </c>
      <c r="C37" s="37" t="s">
        <v>233</v>
      </c>
      <c r="D37" s="38" t="s">
        <v>234</v>
      </c>
      <c r="E37" s="39" t="s">
        <v>235</v>
      </c>
      <c r="F37" s="74">
        <v>1800390146</v>
      </c>
      <c r="G37" s="74">
        <v>40</v>
      </c>
      <c r="H37" s="74">
        <v>42</v>
      </c>
      <c r="I37" s="74">
        <f t="shared" si="0"/>
        <v>2</v>
      </c>
      <c r="J37" s="40">
        <v>13.77</v>
      </c>
      <c r="K37" s="40">
        <f>PRODUCT(I37,J37)</f>
        <v>27.54</v>
      </c>
      <c r="L37" s="74">
        <v>45</v>
      </c>
      <c r="M37" s="96"/>
    </row>
    <row r="38" spans="1:13" s="97" customFormat="1" ht="27" customHeight="1" x14ac:dyDescent="0.25">
      <c r="A38" s="80">
        <f t="shared" si="2"/>
        <v>35</v>
      </c>
      <c r="B38" s="41" t="s">
        <v>192</v>
      </c>
      <c r="C38" s="49" t="s">
        <v>115</v>
      </c>
      <c r="D38" s="43" t="s">
        <v>116</v>
      </c>
      <c r="E38" s="50" t="s">
        <v>302</v>
      </c>
      <c r="F38" s="45">
        <v>200128429</v>
      </c>
      <c r="G38" s="45">
        <v>0</v>
      </c>
      <c r="H38" s="45">
        <v>9</v>
      </c>
      <c r="I38" s="45">
        <f t="shared" si="0"/>
        <v>9</v>
      </c>
      <c r="J38" s="51">
        <v>13.77</v>
      </c>
      <c r="K38" s="51">
        <f t="shared" ref="K38" si="3">PRODUCT(I38,J38)</f>
        <v>123.92999999999999</v>
      </c>
      <c r="L38" s="45">
        <v>46</v>
      </c>
      <c r="M38" s="96"/>
    </row>
    <row r="39" spans="1:13" s="97" customFormat="1" ht="27" customHeight="1" x14ac:dyDescent="0.25">
      <c r="A39" s="80">
        <f t="shared" si="2"/>
        <v>36</v>
      </c>
      <c r="B39" s="57" t="s">
        <v>274</v>
      </c>
      <c r="C39" s="58" t="s">
        <v>275</v>
      </c>
      <c r="D39" s="59" t="s">
        <v>276</v>
      </c>
      <c r="E39" s="60" t="s">
        <v>277</v>
      </c>
      <c r="F39" s="61">
        <v>768921415</v>
      </c>
      <c r="G39" s="61">
        <v>46</v>
      </c>
      <c r="H39" s="61">
        <v>55</v>
      </c>
      <c r="I39" s="61">
        <f t="shared" si="0"/>
        <v>9</v>
      </c>
      <c r="J39" s="62">
        <v>13.77</v>
      </c>
      <c r="K39" s="62">
        <f>PRODUCT(I39,J39)</f>
        <v>123.92999999999999</v>
      </c>
      <c r="L39" s="61">
        <v>50</v>
      </c>
      <c r="M39" s="96"/>
    </row>
    <row r="40" spans="1:13" s="97" customFormat="1" ht="27" customHeight="1" x14ac:dyDescent="0.25">
      <c r="A40" s="80">
        <f t="shared" si="2"/>
        <v>37</v>
      </c>
      <c r="B40" s="7" t="s">
        <v>236</v>
      </c>
      <c r="C40" s="3" t="s">
        <v>237</v>
      </c>
      <c r="D40" s="63" t="s">
        <v>238</v>
      </c>
      <c r="E40" s="5" t="s">
        <v>239</v>
      </c>
      <c r="F40" s="39" t="s">
        <v>240</v>
      </c>
      <c r="G40" s="74">
        <v>98</v>
      </c>
      <c r="H40" s="74">
        <v>109</v>
      </c>
      <c r="I40" s="74">
        <f>SUM(H40,-G40)</f>
        <v>11</v>
      </c>
      <c r="J40" s="8">
        <v>13.77</v>
      </c>
      <c r="K40" s="8">
        <f>PRODUCT(I40,J40)</f>
        <v>151.47</v>
      </c>
      <c r="L40" s="74">
        <v>51</v>
      </c>
      <c r="M40" s="96"/>
    </row>
    <row r="41" spans="1:13" s="97" customFormat="1" ht="27" customHeight="1" x14ac:dyDescent="0.25">
      <c r="A41" s="80">
        <f t="shared" si="2"/>
        <v>38</v>
      </c>
      <c r="B41" s="7" t="s">
        <v>117</v>
      </c>
      <c r="C41" s="3" t="s">
        <v>118</v>
      </c>
      <c r="D41" s="4" t="s">
        <v>119</v>
      </c>
      <c r="E41" s="5" t="s">
        <v>120</v>
      </c>
      <c r="F41" s="80">
        <v>146842</v>
      </c>
      <c r="G41" s="80">
        <v>907</v>
      </c>
      <c r="H41" s="80">
        <v>910</v>
      </c>
      <c r="I41" s="80">
        <f>SUM(H41,-G41)</f>
        <v>3</v>
      </c>
      <c r="J41" s="8">
        <v>13.77</v>
      </c>
      <c r="K41" s="8">
        <f t="shared" si="1"/>
        <v>41.31</v>
      </c>
      <c r="L41" s="80">
        <v>52</v>
      </c>
      <c r="M41" s="96"/>
    </row>
    <row r="42" spans="1:13" s="97" customFormat="1" ht="27" customHeight="1" x14ac:dyDescent="0.25">
      <c r="A42" s="80">
        <f t="shared" si="2"/>
        <v>39</v>
      </c>
      <c r="B42" s="7" t="s">
        <v>121</v>
      </c>
      <c r="C42" s="3" t="s">
        <v>122</v>
      </c>
      <c r="D42" s="4" t="s">
        <v>22</v>
      </c>
      <c r="E42" s="5" t="s">
        <v>123</v>
      </c>
      <c r="F42" s="80" t="s">
        <v>124</v>
      </c>
      <c r="G42" s="80">
        <v>338</v>
      </c>
      <c r="H42" s="80">
        <v>344</v>
      </c>
      <c r="I42" s="80">
        <f>SUM(H42,-G42)</f>
        <v>6</v>
      </c>
      <c r="J42" s="8">
        <v>13.77</v>
      </c>
      <c r="K42" s="8">
        <f t="shared" si="1"/>
        <v>82.62</v>
      </c>
      <c r="L42" s="80">
        <v>53</v>
      </c>
      <c r="M42" s="96"/>
    </row>
    <row r="43" spans="1:13" s="97" customFormat="1" ht="27" customHeight="1" x14ac:dyDescent="0.25">
      <c r="A43" s="80">
        <f t="shared" si="2"/>
        <v>40</v>
      </c>
      <c r="B43" s="7" t="s">
        <v>193</v>
      </c>
      <c r="C43" s="3" t="s">
        <v>194</v>
      </c>
      <c r="D43" s="64" t="s">
        <v>211</v>
      </c>
      <c r="E43" s="5" t="s">
        <v>212</v>
      </c>
      <c r="F43" s="65">
        <v>154022629</v>
      </c>
      <c r="G43" s="80">
        <v>0</v>
      </c>
      <c r="H43" s="80">
        <v>0</v>
      </c>
      <c r="I43" s="80">
        <f>SUM(H43,-G43)</f>
        <v>0</v>
      </c>
      <c r="J43" s="8">
        <v>13.77</v>
      </c>
      <c r="K43" s="8">
        <f>PRODUCT(I43,J43)</f>
        <v>0</v>
      </c>
      <c r="L43" s="80">
        <v>27</v>
      </c>
      <c r="M43" s="96"/>
    </row>
    <row r="44" spans="1:13" s="97" customFormat="1" ht="27" customHeight="1" x14ac:dyDescent="0.25">
      <c r="A44" s="80">
        <f t="shared" si="2"/>
        <v>41</v>
      </c>
      <c r="B44" s="7" t="s">
        <v>195</v>
      </c>
      <c r="C44" s="3" t="s">
        <v>125</v>
      </c>
      <c r="D44" s="4" t="s">
        <v>126</v>
      </c>
      <c r="E44" s="5"/>
      <c r="F44" s="80" t="s">
        <v>127</v>
      </c>
      <c r="G44" s="80">
        <v>12942</v>
      </c>
      <c r="H44" s="80">
        <v>12942</v>
      </c>
      <c r="I44" s="80">
        <f t="shared" si="0"/>
        <v>0</v>
      </c>
      <c r="J44" s="8">
        <v>13.77</v>
      </c>
      <c r="K44" s="8">
        <f t="shared" si="1"/>
        <v>0</v>
      </c>
      <c r="L44" s="80">
        <v>55</v>
      </c>
      <c r="M44" s="96"/>
    </row>
    <row r="45" spans="1:13" s="97" customFormat="1" ht="27" customHeight="1" x14ac:dyDescent="0.25">
      <c r="A45" s="80">
        <f t="shared" si="2"/>
        <v>42</v>
      </c>
      <c r="B45" s="7" t="s">
        <v>241</v>
      </c>
      <c r="C45" s="3" t="s">
        <v>242</v>
      </c>
      <c r="D45" s="4" t="s">
        <v>243</v>
      </c>
      <c r="E45" s="5" t="s">
        <v>244</v>
      </c>
      <c r="F45" s="80">
        <v>101018903</v>
      </c>
      <c r="G45" s="80">
        <v>0</v>
      </c>
      <c r="H45" s="80">
        <v>0</v>
      </c>
      <c r="I45" s="80">
        <f t="shared" si="0"/>
        <v>0</v>
      </c>
      <c r="J45" s="8">
        <v>13.77</v>
      </c>
      <c r="K45" s="8">
        <f>PRODUCT(I45,J45)</f>
        <v>0</v>
      </c>
      <c r="L45" s="80">
        <v>56</v>
      </c>
      <c r="M45" s="96"/>
    </row>
    <row r="46" spans="1:13" s="97" customFormat="1" ht="27" customHeight="1" x14ac:dyDescent="0.25">
      <c r="A46" s="80">
        <f t="shared" si="2"/>
        <v>43</v>
      </c>
      <c r="B46" s="7" t="s">
        <v>285</v>
      </c>
      <c r="C46" s="3" t="s">
        <v>286</v>
      </c>
      <c r="D46" s="4" t="s">
        <v>128</v>
      </c>
      <c r="E46" s="5" t="s">
        <v>287</v>
      </c>
      <c r="F46" s="80">
        <v>200124914</v>
      </c>
      <c r="G46" s="80">
        <v>0</v>
      </c>
      <c r="H46" s="80">
        <v>0</v>
      </c>
      <c r="I46" s="80">
        <f>SUM(H46,-G46)</f>
        <v>0</v>
      </c>
      <c r="J46" s="8">
        <v>13.77</v>
      </c>
      <c r="K46" s="8">
        <f>PRODUCT(I46,J46)</f>
        <v>0</v>
      </c>
      <c r="L46" s="80">
        <v>57</v>
      </c>
      <c r="M46" s="96"/>
    </row>
    <row r="47" spans="1:13" s="97" customFormat="1" ht="27" customHeight="1" x14ac:dyDescent="0.25">
      <c r="A47" s="80">
        <f t="shared" si="2"/>
        <v>44</v>
      </c>
      <c r="B47" s="7" t="s">
        <v>213</v>
      </c>
      <c r="C47" s="3" t="s">
        <v>214</v>
      </c>
      <c r="D47" s="4" t="s">
        <v>215</v>
      </c>
      <c r="E47" s="66" t="s">
        <v>209</v>
      </c>
      <c r="F47" s="66" t="s">
        <v>216</v>
      </c>
      <c r="G47" s="80">
        <v>0</v>
      </c>
      <c r="H47" s="80">
        <v>2</v>
      </c>
      <c r="I47" s="80">
        <f t="shared" si="0"/>
        <v>2</v>
      </c>
      <c r="J47" s="8">
        <v>13.77</v>
      </c>
      <c r="K47" s="8">
        <f>PRODUCT(I47,J47)</f>
        <v>27.54</v>
      </c>
      <c r="L47" s="80">
        <v>48</v>
      </c>
      <c r="M47" s="96"/>
    </row>
    <row r="48" spans="1:13" s="97" customFormat="1" ht="27" customHeight="1" x14ac:dyDescent="0.25">
      <c r="A48" s="80">
        <f t="shared" si="2"/>
        <v>45</v>
      </c>
      <c r="B48" s="7" t="s">
        <v>245</v>
      </c>
      <c r="C48" s="3" t="s">
        <v>246</v>
      </c>
      <c r="D48" s="4" t="s">
        <v>247</v>
      </c>
      <c r="E48" s="66" t="s">
        <v>225</v>
      </c>
      <c r="F48" s="66" t="s">
        <v>248</v>
      </c>
      <c r="G48" s="80">
        <v>108</v>
      </c>
      <c r="H48" s="80">
        <v>124</v>
      </c>
      <c r="I48" s="80">
        <f>SUM(H48,-G48)</f>
        <v>16</v>
      </c>
      <c r="J48" s="8">
        <v>13.77</v>
      </c>
      <c r="K48" s="8">
        <f>PRODUCT(I48,J48)</f>
        <v>220.32</v>
      </c>
      <c r="L48" s="80">
        <v>61</v>
      </c>
      <c r="M48" s="96"/>
    </row>
    <row r="49" spans="1:13" s="97" customFormat="1" ht="27" customHeight="1" x14ac:dyDescent="0.25">
      <c r="A49" s="80">
        <f t="shared" si="2"/>
        <v>46</v>
      </c>
      <c r="B49" s="13" t="s">
        <v>249</v>
      </c>
      <c r="C49" s="17" t="s">
        <v>250</v>
      </c>
      <c r="D49" s="14" t="s">
        <v>251</v>
      </c>
      <c r="E49" s="66" t="s">
        <v>252</v>
      </c>
      <c r="F49" s="16">
        <v>187436814</v>
      </c>
      <c r="G49" s="2">
        <v>188</v>
      </c>
      <c r="H49" s="2">
        <v>201</v>
      </c>
      <c r="I49" s="2">
        <f>SUM(H49,-G49)</f>
        <v>13</v>
      </c>
      <c r="J49" s="8">
        <v>13.77</v>
      </c>
      <c r="K49" s="12">
        <f>PRODUCT(I49,J49)</f>
        <v>179.01</v>
      </c>
      <c r="L49" s="2">
        <v>62</v>
      </c>
      <c r="M49" s="96"/>
    </row>
    <row r="50" spans="1:13" s="97" customFormat="1" ht="27" customHeight="1" x14ac:dyDescent="0.25">
      <c r="A50" s="80">
        <f t="shared" si="2"/>
        <v>47</v>
      </c>
      <c r="B50" s="7" t="s">
        <v>196</v>
      </c>
      <c r="C50" s="3" t="s">
        <v>129</v>
      </c>
      <c r="D50" s="4" t="s">
        <v>130</v>
      </c>
      <c r="E50" s="5" t="s">
        <v>51</v>
      </c>
      <c r="F50" s="80" t="s">
        <v>131</v>
      </c>
      <c r="G50" s="80">
        <v>482</v>
      </c>
      <c r="H50" s="80">
        <v>490</v>
      </c>
      <c r="I50" s="80">
        <f t="shared" si="0"/>
        <v>8</v>
      </c>
      <c r="J50" s="8">
        <v>13.77</v>
      </c>
      <c r="K50" s="8">
        <f t="shared" si="1"/>
        <v>110.16</v>
      </c>
      <c r="L50" s="80">
        <v>58</v>
      </c>
      <c r="M50" s="96"/>
    </row>
    <row r="51" spans="1:13" s="97" customFormat="1" ht="27" customHeight="1" x14ac:dyDescent="0.25">
      <c r="A51" s="80">
        <f t="shared" si="2"/>
        <v>48</v>
      </c>
      <c r="B51" s="7" t="s">
        <v>253</v>
      </c>
      <c r="C51" s="3" t="s">
        <v>132</v>
      </c>
      <c r="D51" s="4" t="s">
        <v>133</v>
      </c>
      <c r="E51" s="5" t="s">
        <v>197</v>
      </c>
      <c r="F51" s="5" t="s">
        <v>278</v>
      </c>
      <c r="G51" s="80">
        <v>100</v>
      </c>
      <c r="H51" s="80">
        <v>100</v>
      </c>
      <c r="I51" s="80">
        <f t="shared" si="0"/>
        <v>0</v>
      </c>
      <c r="J51" s="8">
        <v>13.77</v>
      </c>
      <c r="K51" s="8">
        <f t="shared" si="1"/>
        <v>0</v>
      </c>
      <c r="L51" s="80">
        <v>37</v>
      </c>
      <c r="M51" s="96"/>
    </row>
    <row r="52" spans="1:13" s="97" customFormat="1" ht="27" customHeight="1" x14ac:dyDescent="0.25">
      <c r="A52" s="80">
        <f t="shared" si="2"/>
        <v>49</v>
      </c>
      <c r="B52" s="7" t="s">
        <v>134</v>
      </c>
      <c r="C52" s="3" t="s">
        <v>135</v>
      </c>
      <c r="D52" s="4" t="s">
        <v>136</v>
      </c>
      <c r="E52" s="5" t="s">
        <v>137</v>
      </c>
      <c r="F52" s="5" t="s">
        <v>138</v>
      </c>
      <c r="G52" s="80">
        <v>186</v>
      </c>
      <c r="H52" s="80">
        <v>186</v>
      </c>
      <c r="I52" s="80">
        <f t="shared" si="0"/>
        <v>0</v>
      </c>
      <c r="J52" s="8">
        <v>13.77</v>
      </c>
      <c r="K52" s="8">
        <f t="shared" si="1"/>
        <v>0</v>
      </c>
      <c r="L52" s="80">
        <v>119</v>
      </c>
      <c r="M52" s="96"/>
    </row>
    <row r="53" spans="1:13" s="97" customFormat="1" ht="27" customHeight="1" x14ac:dyDescent="0.25">
      <c r="A53" s="80">
        <f t="shared" si="2"/>
        <v>50</v>
      </c>
      <c r="B53" s="7" t="s">
        <v>139</v>
      </c>
      <c r="C53" s="3" t="s">
        <v>140</v>
      </c>
      <c r="D53" s="4" t="s">
        <v>141</v>
      </c>
      <c r="E53" s="5" t="s">
        <v>43</v>
      </c>
      <c r="F53" s="80">
        <v>200151826</v>
      </c>
      <c r="G53" s="80">
        <v>121</v>
      </c>
      <c r="H53" s="80">
        <v>127</v>
      </c>
      <c r="I53" s="80">
        <f t="shared" si="0"/>
        <v>6</v>
      </c>
      <c r="J53" s="8">
        <v>13.77</v>
      </c>
      <c r="K53" s="8">
        <f t="shared" si="1"/>
        <v>82.62</v>
      </c>
      <c r="L53" s="80">
        <v>65</v>
      </c>
      <c r="M53" s="96"/>
    </row>
    <row r="54" spans="1:13" s="97" customFormat="1" ht="27" customHeight="1" x14ac:dyDescent="0.25">
      <c r="A54" s="80">
        <f t="shared" si="2"/>
        <v>51</v>
      </c>
      <c r="B54" s="7" t="s">
        <v>142</v>
      </c>
      <c r="C54" s="3" t="s">
        <v>143</v>
      </c>
      <c r="D54" s="4" t="s">
        <v>144</v>
      </c>
      <c r="E54" s="5"/>
      <c r="F54" s="80" t="s">
        <v>145</v>
      </c>
      <c r="G54" s="80">
        <v>3218</v>
      </c>
      <c r="H54" s="80">
        <v>3248</v>
      </c>
      <c r="I54" s="80">
        <f t="shared" si="0"/>
        <v>30</v>
      </c>
      <c r="J54" s="8">
        <v>13.77</v>
      </c>
      <c r="K54" s="8">
        <f t="shared" si="1"/>
        <v>413.09999999999997</v>
      </c>
      <c r="L54" s="80">
        <v>67</v>
      </c>
      <c r="M54" s="1"/>
    </row>
    <row r="55" spans="1:13" s="97" customFormat="1" ht="27" customHeight="1" x14ac:dyDescent="0.25">
      <c r="A55" s="80">
        <f t="shared" si="2"/>
        <v>52</v>
      </c>
      <c r="B55" s="7" t="s">
        <v>146</v>
      </c>
      <c r="C55" s="3" t="s">
        <v>147</v>
      </c>
      <c r="D55" s="4" t="s">
        <v>148</v>
      </c>
      <c r="E55" s="5" t="s">
        <v>94</v>
      </c>
      <c r="F55" s="80">
        <v>4951144</v>
      </c>
      <c r="G55" s="80">
        <v>668</v>
      </c>
      <c r="H55" s="80">
        <v>684</v>
      </c>
      <c r="I55" s="80">
        <f t="shared" si="0"/>
        <v>16</v>
      </c>
      <c r="J55" s="8">
        <v>13.77</v>
      </c>
      <c r="K55" s="8">
        <f t="shared" si="1"/>
        <v>220.32</v>
      </c>
      <c r="L55" s="80">
        <v>68</v>
      </c>
      <c r="M55" s="96"/>
    </row>
    <row r="56" spans="1:13" s="97" customFormat="1" ht="27" customHeight="1" x14ac:dyDescent="0.25">
      <c r="A56" s="80">
        <f t="shared" si="2"/>
        <v>53</v>
      </c>
      <c r="B56" s="7" t="s">
        <v>254</v>
      </c>
      <c r="C56" s="3" t="s">
        <v>255</v>
      </c>
      <c r="D56" s="4" t="s">
        <v>256</v>
      </c>
      <c r="E56" s="5" t="s">
        <v>257</v>
      </c>
      <c r="F56" s="80">
        <v>188301753</v>
      </c>
      <c r="G56" s="80">
        <v>32</v>
      </c>
      <c r="H56" s="80">
        <v>40</v>
      </c>
      <c r="I56" s="80">
        <f>SUM(H56,-G56)</f>
        <v>8</v>
      </c>
      <c r="J56" s="8">
        <v>13.77</v>
      </c>
      <c r="K56" s="8">
        <f>PRODUCT(I56,J56)</f>
        <v>110.16</v>
      </c>
      <c r="L56" s="80">
        <v>70</v>
      </c>
      <c r="M56" s="96"/>
    </row>
    <row r="57" spans="1:13" s="97" customFormat="1" ht="27" customHeight="1" x14ac:dyDescent="0.25">
      <c r="A57" s="80">
        <f t="shared" si="2"/>
        <v>54</v>
      </c>
      <c r="B57" s="7" t="s">
        <v>198</v>
      </c>
      <c r="C57" s="3" t="s">
        <v>279</v>
      </c>
      <c r="D57" s="4" t="s">
        <v>149</v>
      </c>
      <c r="E57" s="5"/>
      <c r="F57" s="80">
        <v>278331573</v>
      </c>
      <c r="G57" s="80">
        <v>46</v>
      </c>
      <c r="H57" s="80">
        <v>46</v>
      </c>
      <c r="I57" s="80">
        <f t="shared" si="0"/>
        <v>0</v>
      </c>
      <c r="J57" s="8">
        <v>13.77</v>
      </c>
      <c r="K57" s="8">
        <f t="shared" si="1"/>
        <v>0</v>
      </c>
      <c r="L57" s="80">
        <v>69</v>
      </c>
      <c r="M57" s="96"/>
    </row>
    <row r="58" spans="1:13" s="97" customFormat="1" ht="27" customHeight="1" x14ac:dyDescent="0.25">
      <c r="A58" s="80">
        <f t="shared" si="2"/>
        <v>55</v>
      </c>
      <c r="B58" s="7" t="s">
        <v>151</v>
      </c>
      <c r="C58" s="3" t="s">
        <v>152</v>
      </c>
      <c r="D58" s="4" t="s">
        <v>150</v>
      </c>
      <c r="E58" s="5" t="s">
        <v>153</v>
      </c>
      <c r="F58" s="80" t="s">
        <v>154</v>
      </c>
      <c r="G58" s="80">
        <v>250</v>
      </c>
      <c r="H58" s="80">
        <v>270</v>
      </c>
      <c r="I58" s="80">
        <f t="shared" si="0"/>
        <v>20</v>
      </c>
      <c r="J58" s="8">
        <v>13.77</v>
      </c>
      <c r="K58" s="8">
        <f t="shared" si="1"/>
        <v>275.39999999999998</v>
      </c>
      <c r="L58" s="80">
        <v>72</v>
      </c>
      <c r="M58" s="96"/>
    </row>
    <row r="59" spans="1:13" s="97" customFormat="1" ht="27" customHeight="1" x14ac:dyDescent="0.25">
      <c r="A59" s="80">
        <f t="shared" si="2"/>
        <v>56</v>
      </c>
      <c r="B59" s="7" t="s">
        <v>280</v>
      </c>
      <c r="C59" s="3" t="s">
        <v>288</v>
      </c>
      <c r="D59" s="4" t="s">
        <v>347</v>
      </c>
      <c r="E59" s="5" t="s">
        <v>348</v>
      </c>
      <c r="F59" s="67">
        <v>7267929</v>
      </c>
      <c r="G59" s="80">
        <v>0</v>
      </c>
      <c r="H59" s="80">
        <v>19</v>
      </c>
      <c r="I59" s="80">
        <f>SUM(H59,-G59)</f>
        <v>19</v>
      </c>
      <c r="J59" s="8">
        <v>13.77</v>
      </c>
      <c r="K59" s="8">
        <f>PRODUCT(I59,J59)</f>
        <v>261.63</v>
      </c>
      <c r="L59" s="80">
        <v>73</v>
      </c>
      <c r="M59" s="96"/>
    </row>
    <row r="60" spans="1:13" s="97" customFormat="1" ht="27" customHeight="1" x14ac:dyDescent="0.25">
      <c r="A60" s="80">
        <f t="shared" si="2"/>
        <v>57</v>
      </c>
      <c r="B60" s="7" t="s">
        <v>280</v>
      </c>
      <c r="C60" s="3" t="s">
        <v>288</v>
      </c>
      <c r="D60" s="4" t="s">
        <v>349</v>
      </c>
      <c r="E60" s="5"/>
      <c r="F60" s="67">
        <v>340378</v>
      </c>
      <c r="G60" s="80">
        <v>0</v>
      </c>
      <c r="H60" s="80">
        <v>0</v>
      </c>
      <c r="I60" s="80">
        <f>SUM(H60,-G60)</f>
        <v>0</v>
      </c>
      <c r="J60" s="8">
        <v>13.77</v>
      </c>
      <c r="K60" s="8">
        <f>PRODUCT(I60,J60)</f>
        <v>0</v>
      </c>
      <c r="L60" s="80">
        <v>73</v>
      </c>
      <c r="M60" s="96"/>
    </row>
    <row r="61" spans="1:13" s="97" customFormat="1" ht="27" customHeight="1" x14ac:dyDescent="0.25">
      <c r="A61" s="80">
        <f t="shared" si="2"/>
        <v>58</v>
      </c>
      <c r="B61" s="7" t="s">
        <v>258</v>
      </c>
      <c r="C61" s="66" t="s">
        <v>259</v>
      </c>
      <c r="D61" s="68" t="s">
        <v>260</v>
      </c>
      <c r="E61" s="5" t="s">
        <v>235</v>
      </c>
      <c r="F61" s="80">
        <v>302175</v>
      </c>
      <c r="G61" s="80">
        <v>21</v>
      </c>
      <c r="H61" s="80">
        <v>25</v>
      </c>
      <c r="I61" s="80">
        <f t="shared" si="0"/>
        <v>4</v>
      </c>
      <c r="J61" s="8">
        <v>13.77</v>
      </c>
      <c r="K61" s="8">
        <f>PRODUCT(I61,J61)</f>
        <v>55.08</v>
      </c>
      <c r="L61" s="80">
        <v>75</v>
      </c>
      <c r="M61" s="96"/>
    </row>
    <row r="62" spans="1:13" s="97" customFormat="1" ht="27" customHeight="1" x14ac:dyDescent="0.25">
      <c r="A62" s="80">
        <f t="shared" si="2"/>
        <v>59</v>
      </c>
      <c r="B62" s="7" t="s">
        <v>261</v>
      </c>
      <c r="C62" s="66" t="s">
        <v>262</v>
      </c>
      <c r="D62" s="68" t="s">
        <v>263</v>
      </c>
      <c r="E62" s="17" t="s">
        <v>264</v>
      </c>
      <c r="F62" s="17" t="s">
        <v>265</v>
      </c>
      <c r="G62" s="80">
        <v>49</v>
      </c>
      <c r="H62" s="80">
        <v>56</v>
      </c>
      <c r="I62" s="80">
        <f>SUM(H62,-G62)</f>
        <v>7</v>
      </c>
      <c r="J62" s="8">
        <v>13.77</v>
      </c>
      <c r="K62" s="8">
        <f>PRODUCT(I62,J62)</f>
        <v>96.39</v>
      </c>
      <c r="L62" s="80">
        <v>74</v>
      </c>
      <c r="M62" s="96"/>
    </row>
    <row r="63" spans="1:13" s="97" customFormat="1" ht="27" customHeight="1" x14ac:dyDescent="0.25">
      <c r="A63" s="80">
        <f t="shared" si="2"/>
        <v>60</v>
      </c>
      <c r="B63" s="7" t="s">
        <v>155</v>
      </c>
      <c r="C63" s="3" t="s">
        <v>156</v>
      </c>
      <c r="D63" s="4" t="s">
        <v>157</v>
      </c>
      <c r="E63" s="5" t="s">
        <v>158</v>
      </c>
      <c r="F63" s="80">
        <v>6418591</v>
      </c>
      <c r="G63" s="80">
        <v>170</v>
      </c>
      <c r="H63" s="80">
        <v>180</v>
      </c>
      <c r="I63" s="80">
        <f t="shared" si="0"/>
        <v>10</v>
      </c>
      <c r="J63" s="8">
        <v>13.77</v>
      </c>
      <c r="K63" s="8">
        <f t="shared" si="1"/>
        <v>137.69999999999999</v>
      </c>
      <c r="L63" s="80">
        <v>76</v>
      </c>
      <c r="M63" s="96"/>
    </row>
    <row r="64" spans="1:13" s="97" customFormat="1" ht="27" customHeight="1" x14ac:dyDescent="0.25">
      <c r="A64" s="80">
        <f t="shared" si="2"/>
        <v>61</v>
      </c>
      <c r="B64" s="7" t="s">
        <v>266</v>
      </c>
      <c r="C64" s="3">
        <v>8973045</v>
      </c>
      <c r="D64" s="4" t="s">
        <v>267</v>
      </c>
      <c r="E64" s="5" t="s">
        <v>268</v>
      </c>
      <c r="F64" s="80">
        <v>303896</v>
      </c>
      <c r="G64" s="80">
        <v>72</v>
      </c>
      <c r="H64" s="80">
        <v>75</v>
      </c>
      <c r="I64" s="80">
        <f t="shared" si="0"/>
        <v>3</v>
      </c>
      <c r="J64" s="8">
        <v>13.77</v>
      </c>
      <c r="K64" s="8">
        <f>PRODUCT(I64,J64)</f>
        <v>41.31</v>
      </c>
      <c r="L64" s="80">
        <v>78</v>
      </c>
      <c r="M64" s="96"/>
    </row>
    <row r="65" spans="1:14" s="97" customFormat="1" ht="27" customHeight="1" x14ac:dyDescent="0.25">
      <c r="A65" s="80">
        <f t="shared" si="2"/>
        <v>62</v>
      </c>
      <c r="B65" s="7" t="s">
        <v>303</v>
      </c>
      <c r="C65" s="3" t="s">
        <v>304</v>
      </c>
      <c r="D65" s="4" t="s">
        <v>305</v>
      </c>
      <c r="E65" s="33" t="s">
        <v>306</v>
      </c>
      <c r="F65" s="80">
        <v>200120502</v>
      </c>
      <c r="G65" s="80">
        <v>0</v>
      </c>
      <c r="H65" s="80">
        <v>0</v>
      </c>
      <c r="I65" s="80">
        <f>SUM(H65,-G65)</f>
        <v>0</v>
      </c>
      <c r="J65" s="8">
        <v>13.77</v>
      </c>
      <c r="K65" s="8">
        <f>PRODUCT(I65,J65)</f>
        <v>0</v>
      </c>
      <c r="L65" s="80">
        <v>125</v>
      </c>
      <c r="M65" s="96"/>
    </row>
    <row r="66" spans="1:14" s="97" customFormat="1" ht="27" customHeight="1" x14ac:dyDescent="0.25">
      <c r="A66" s="80">
        <f t="shared" si="2"/>
        <v>63</v>
      </c>
      <c r="B66" s="13" t="s">
        <v>159</v>
      </c>
      <c r="C66" s="69" t="s">
        <v>160</v>
      </c>
      <c r="D66" s="70" t="s">
        <v>161</v>
      </c>
      <c r="E66" s="71" t="s">
        <v>252</v>
      </c>
      <c r="F66" s="72" t="s">
        <v>269</v>
      </c>
      <c r="G66" s="73">
        <v>48</v>
      </c>
      <c r="H66" s="121">
        <v>57</v>
      </c>
      <c r="I66" s="80">
        <f t="shared" si="0"/>
        <v>9</v>
      </c>
      <c r="J66" s="8">
        <v>13.77</v>
      </c>
      <c r="K66" s="8">
        <f t="shared" si="1"/>
        <v>123.92999999999999</v>
      </c>
      <c r="L66" s="80">
        <v>80</v>
      </c>
      <c r="M66" s="96"/>
    </row>
    <row r="67" spans="1:14" s="97" customFormat="1" ht="27" customHeight="1" x14ac:dyDescent="0.25">
      <c r="A67" s="80">
        <f t="shared" si="2"/>
        <v>64</v>
      </c>
      <c r="B67" s="13" t="s">
        <v>350</v>
      </c>
      <c r="C67" s="69" t="s">
        <v>351</v>
      </c>
      <c r="D67" s="70" t="s">
        <v>352</v>
      </c>
      <c r="E67" s="71" t="s">
        <v>353</v>
      </c>
      <c r="F67" s="72" t="s">
        <v>354</v>
      </c>
      <c r="G67" s="73">
        <v>0</v>
      </c>
      <c r="H67" s="121">
        <v>0</v>
      </c>
      <c r="I67" s="80">
        <f t="shared" si="0"/>
        <v>0</v>
      </c>
      <c r="J67" s="8">
        <v>13.77</v>
      </c>
      <c r="K67" s="8">
        <f t="shared" si="1"/>
        <v>0</v>
      </c>
      <c r="L67" s="80">
        <v>86</v>
      </c>
      <c r="M67" s="96"/>
    </row>
    <row r="68" spans="1:14" s="97" customFormat="1" ht="27" customHeight="1" x14ac:dyDescent="0.25">
      <c r="A68" s="80">
        <f t="shared" ref="A68:A76" si="4">SUM(A67,1)</f>
        <v>65</v>
      </c>
      <c r="B68" s="7" t="s">
        <v>162</v>
      </c>
      <c r="C68" s="3" t="s">
        <v>163</v>
      </c>
      <c r="D68" s="4" t="s">
        <v>141</v>
      </c>
      <c r="E68" s="5" t="s">
        <v>164</v>
      </c>
      <c r="F68" s="80" t="s">
        <v>165</v>
      </c>
      <c r="G68" s="80">
        <v>113</v>
      </c>
      <c r="H68" s="80">
        <v>117</v>
      </c>
      <c r="I68" s="80">
        <f t="shared" si="0"/>
        <v>4</v>
      </c>
      <c r="J68" s="8">
        <v>13.77</v>
      </c>
      <c r="K68" s="8">
        <f t="shared" si="1"/>
        <v>55.08</v>
      </c>
      <c r="L68" s="80">
        <v>88</v>
      </c>
      <c r="M68" s="96"/>
    </row>
    <row r="69" spans="1:14" s="97" customFormat="1" ht="27" customHeight="1" x14ac:dyDescent="0.25">
      <c r="A69" s="80">
        <f t="shared" si="4"/>
        <v>66</v>
      </c>
      <c r="B69" s="7" t="s">
        <v>166</v>
      </c>
      <c r="C69" s="3" t="s">
        <v>167</v>
      </c>
      <c r="D69" s="4" t="s">
        <v>168</v>
      </c>
      <c r="E69" s="5" t="s">
        <v>169</v>
      </c>
      <c r="F69" s="80">
        <v>147331892</v>
      </c>
      <c r="G69" s="80">
        <v>61</v>
      </c>
      <c r="H69" s="80">
        <v>61</v>
      </c>
      <c r="I69" s="80">
        <f t="shared" si="0"/>
        <v>0</v>
      </c>
      <c r="J69" s="8">
        <v>13.77</v>
      </c>
      <c r="K69" s="8">
        <f t="shared" si="1"/>
        <v>0</v>
      </c>
      <c r="L69" s="80">
        <v>89</v>
      </c>
      <c r="M69" s="96"/>
    </row>
    <row r="70" spans="1:14" s="97" customFormat="1" ht="27" customHeight="1" x14ac:dyDescent="0.25">
      <c r="A70" s="80">
        <f t="shared" si="4"/>
        <v>67</v>
      </c>
      <c r="B70" s="7" t="s">
        <v>170</v>
      </c>
      <c r="C70" s="3" t="s">
        <v>171</v>
      </c>
      <c r="D70" s="4" t="s">
        <v>355</v>
      </c>
      <c r="E70" s="5" t="s">
        <v>306</v>
      </c>
      <c r="F70" s="80">
        <v>815072</v>
      </c>
      <c r="G70" s="80">
        <v>0</v>
      </c>
      <c r="H70" s="80">
        <v>0</v>
      </c>
      <c r="I70" s="80">
        <f t="shared" si="0"/>
        <v>0</v>
      </c>
      <c r="J70" s="8">
        <v>13.77</v>
      </c>
      <c r="K70" s="8">
        <f t="shared" si="1"/>
        <v>0</v>
      </c>
      <c r="L70" s="80">
        <v>91</v>
      </c>
      <c r="M70" s="96"/>
    </row>
    <row r="71" spans="1:14" s="97" customFormat="1" ht="27" customHeight="1" x14ac:dyDescent="0.25">
      <c r="A71" s="80">
        <f t="shared" si="4"/>
        <v>68</v>
      </c>
      <c r="B71" s="7" t="s">
        <v>172</v>
      </c>
      <c r="C71" s="3" t="s">
        <v>173</v>
      </c>
      <c r="D71" s="4" t="s">
        <v>174</v>
      </c>
      <c r="E71" s="5" t="s">
        <v>175</v>
      </c>
      <c r="F71" s="5" t="s">
        <v>176</v>
      </c>
      <c r="G71" s="80">
        <v>246</v>
      </c>
      <c r="H71" s="80">
        <v>265</v>
      </c>
      <c r="I71" s="80">
        <f t="shared" si="0"/>
        <v>19</v>
      </c>
      <c r="J71" s="8">
        <v>13.77</v>
      </c>
      <c r="K71" s="8">
        <f t="shared" si="1"/>
        <v>261.63</v>
      </c>
      <c r="L71" s="80">
        <v>94</v>
      </c>
      <c r="M71" s="96"/>
    </row>
    <row r="72" spans="1:14" s="97" customFormat="1" ht="27" customHeight="1" x14ac:dyDescent="0.25">
      <c r="A72" s="80">
        <f t="shared" si="4"/>
        <v>69</v>
      </c>
      <c r="B72" s="7" t="s">
        <v>177</v>
      </c>
      <c r="C72" s="3" t="s">
        <v>178</v>
      </c>
      <c r="D72" s="4" t="s">
        <v>179</v>
      </c>
      <c r="E72" s="5" t="s">
        <v>180</v>
      </c>
      <c r="F72" s="80">
        <v>921991417</v>
      </c>
      <c r="G72" s="80">
        <v>39</v>
      </c>
      <c r="H72" s="80">
        <v>41</v>
      </c>
      <c r="I72" s="80">
        <f t="shared" si="0"/>
        <v>2</v>
      </c>
      <c r="J72" s="8">
        <v>13.77</v>
      </c>
      <c r="K72" s="8">
        <f t="shared" si="1"/>
        <v>27.54</v>
      </c>
      <c r="L72" s="80">
        <v>98</v>
      </c>
      <c r="M72" s="96"/>
    </row>
    <row r="73" spans="1:14" s="97" customFormat="1" ht="27" customHeight="1" x14ac:dyDescent="0.25">
      <c r="A73" s="80">
        <f t="shared" si="4"/>
        <v>70</v>
      </c>
      <c r="B73" s="7" t="s">
        <v>181</v>
      </c>
      <c r="C73" s="3" t="s">
        <v>182</v>
      </c>
      <c r="D73" s="4" t="s">
        <v>183</v>
      </c>
      <c r="E73" s="5" t="s">
        <v>103</v>
      </c>
      <c r="F73" s="80">
        <v>5771360</v>
      </c>
      <c r="G73" s="80">
        <v>160</v>
      </c>
      <c r="H73" s="80">
        <v>160</v>
      </c>
      <c r="I73" s="80">
        <f t="shared" si="0"/>
        <v>0</v>
      </c>
      <c r="J73" s="8">
        <v>13.77</v>
      </c>
      <c r="K73" s="8">
        <f t="shared" si="1"/>
        <v>0</v>
      </c>
      <c r="L73" s="80">
        <v>102</v>
      </c>
      <c r="M73" s="96"/>
    </row>
    <row r="74" spans="1:14" s="97" customFormat="1" ht="27" customHeight="1" x14ac:dyDescent="0.25">
      <c r="A74" s="80">
        <f t="shared" si="4"/>
        <v>71</v>
      </c>
      <c r="B74" s="7" t="s">
        <v>199</v>
      </c>
      <c r="C74" s="3" t="s">
        <v>200</v>
      </c>
      <c r="D74" s="4" t="s">
        <v>201</v>
      </c>
      <c r="E74" s="5" t="s">
        <v>202</v>
      </c>
      <c r="F74" s="80">
        <v>200241707</v>
      </c>
      <c r="G74" s="80">
        <v>0</v>
      </c>
      <c r="H74" s="80">
        <v>0</v>
      </c>
      <c r="I74" s="80">
        <f>SUM(H74,-G74)</f>
        <v>0</v>
      </c>
      <c r="J74" s="8">
        <v>13.77</v>
      </c>
      <c r="K74" s="8">
        <f>PRODUCT(I74,J74)</f>
        <v>0</v>
      </c>
      <c r="L74" s="80">
        <v>104</v>
      </c>
      <c r="M74" s="96"/>
    </row>
    <row r="75" spans="1:14" s="108" customFormat="1" ht="14.25" customHeight="1" x14ac:dyDescent="0.25">
      <c r="A75" s="80">
        <f t="shared" si="4"/>
        <v>72</v>
      </c>
      <c r="B75" s="7" t="s">
        <v>184</v>
      </c>
      <c r="C75" s="3" t="s">
        <v>283</v>
      </c>
      <c r="D75" s="4" t="s">
        <v>36</v>
      </c>
      <c r="E75" s="5" t="s">
        <v>356</v>
      </c>
      <c r="F75" s="5" t="s">
        <v>357</v>
      </c>
      <c r="G75" s="80">
        <v>64</v>
      </c>
      <c r="H75" s="80">
        <v>64</v>
      </c>
      <c r="I75" s="80">
        <f t="shared" si="0"/>
        <v>0</v>
      </c>
      <c r="J75" s="8">
        <v>13.77</v>
      </c>
      <c r="K75" s="8">
        <f t="shared" si="1"/>
        <v>0</v>
      </c>
      <c r="L75" s="80">
        <v>105</v>
      </c>
      <c r="M75" s="96"/>
      <c r="N75" s="122"/>
    </row>
    <row r="76" spans="1:14" s="114" customFormat="1" ht="39.75" customHeight="1" x14ac:dyDescent="0.25">
      <c r="A76" s="80">
        <f t="shared" si="4"/>
        <v>73</v>
      </c>
      <c r="B76" s="7" t="s">
        <v>185</v>
      </c>
      <c r="C76" s="3" t="s">
        <v>270</v>
      </c>
      <c r="D76" s="4" t="s">
        <v>186</v>
      </c>
      <c r="E76" s="5" t="s">
        <v>203</v>
      </c>
      <c r="F76" s="5" t="s">
        <v>187</v>
      </c>
      <c r="G76" s="80">
        <v>4</v>
      </c>
      <c r="H76" s="80">
        <v>4</v>
      </c>
      <c r="I76" s="80">
        <f t="shared" si="0"/>
        <v>0</v>
      </c>
      <c r="J76" s="8">
        <v>13.77</v>
      </c>
      <c r="K76" s="8">
        <f t="shared" si="1"/>
        <v>0</v>
      </c>
      <c r="L76" s="80">
        <v>112</v>
      </c>
      <c r="M76" s="96"/>
      <c r="N76" s="100"/>
    </row>
    <row r="77" spans="1:14" s="108" customFormat="1" ht="15" customHeight="1" x14ac:dyDescent="0.25">
      <c r="A77" s="80"/>
      <c r="B77" s="7" t="s">
        <v>289</v>
      </c>
      <c r="C77" s="3"/>
      <c r="D77" s="4"/>
      <c r="E77" s="5"/>
      <c r="F77" s="80"/>
      <c r="G77" s="80" t="s">
        <v>290</v>
      </c>
      <c r="H77" s="80" t="s">
        <v>290</v>
      </c>
      <c r="I77" s="80">
        <f>SUM(I3:I76)</f>
        <v>520</v>
      </c>
      <c r="J77" s="80"/>
      <c r="K77" s="8">
        <f>SUM(K3:K75)</f>
        <v>7160.4</v>
      </c>
      <c r="L77" s="80"/>
      <c r="M77" s="96"/>
      <c r="N77" s="122"/>
    </row>
    <row r="78" spans="1:14" s="108" customFormat="1" ht="15" customHeight="1" x14ac:dyDescent="0.25">
      <c r="A78" s="123" t="s">
        <v>358</v>
      </c>
      <c r="B78" s="123"/>
      <c r="C78" s="123"/>
      <c r="D78" s="123"/>
      <c r="E78" s="123"/>
      <c r="F78" s="123"/>
      <c r="G78" s="123"/>
      <c r="H78" s="123"/>
      <c r="I78" s="123"/>
      <c r="J78" s="123"/>
      <c r="K78" s="107"/>
      <c r="L78" s="106"/>
      <c r="N78" s="122"/>
    </row>
    <row r="79" spans="1:14" s="108" customFormat="1" ht="15" customHeight="1" x14ac:dyDescent="0.25">
      <c r="A79" s="124" t="s">
        <v>0</v>
      </c>
      <c r="B79" s="124" t="s">
        <v>307</v>
      </c>
      <c r="C79" s="124" t="s">
        <v>308</v>
      </c>
      <c r="D79" s="125" t="s">
        <v>309</v>
      </c>
      <c r="E79" s="125" t="s">
        <v>310</v>
      </c>
      <c r="F79" s="124" t="s">
        <v>311</v>
      </c>
      <c r="G79" s="124" t="s">
        <v>312</v>
      </c>
      <c r="H79" s="88" t="s">
        <v>9</v>
      </c>
      <c r="I79" s="88" t="s">
        <v>10</v>
      </c>
      <c r="J79" s="89" t="s">
        <v>313</v>
      </c>
      <c r="K79" s="98"/>
      <c r="L79" s="96"/>
      <c r="M79" s="96"/>
      <c r="N79" s="122"/>
    </row>
    <row r="80" spans="1:14" s="108" customFormat="1" ht="15" customHeight="1" x14ac:dyDescent="0.25">
      <c r="A80" s="126"/>
      <c r="B80" s="126"/>
      <c r="C80" s="126"/>
      <c r="D80" s="127"/>
      <c r="E80" s="127"/>
      <c r="F80" s="128"/>
      <c r="G80" s="128"/>
      <c r="H80" s="88"/>
      <c r="I80" s="88"/>
      <c r="J80" s="89"/>
      <c r="K80" s="98"/>
      <c r="L80" s="96"/>
      <c r="M80" s="96"/>
      <c r="N80" s="122"/>
    </row>
    <row r="81" spans="1:14" s="108" customFormat="1" ht="15" customHeight="1" x14ac:dyDescent="0.25">
      <c r="A81" s="126"/>
      <c r="B81" s="128"/>
      <c r="C81" s="128"/>
      <c r="D81" s="129"/>
      <c r="E81" s="129"/>
      <c r="F81" s="130" t="s">
        <v>314</v>
      </c>
      <c r="G81" s="130" t="s">
        <v>315</v>
      </c>
      <c r="H81" s="88"/>
      <c r="I81" s="88"/>
      <c r="J81" s="89"/>
      <c r="K81" s="98"/>
      <c r="L81" s="96"/>
      <c r="M81" s="96"/>
      <c r="N81" s="122"/>
    </row>
    <row r="82" spans="1:14" s="108" customFormat="1" ht="13.5" customHeight="1" x14ac:dyDescent="0.25">
      <c r="A82" s="76">
        <v>1</v>
      </c>
      <c r="B82" s="26" t="s">
        <v>316</v>
      </c>
      <c r="C82" s="81">
        <v>1</v>
      </c>
      <c r="D82" s="81">
        <v>5.79</v>
      </c>
      <c r="E82" s="81">
        <v>1</v>
      </c>
      <c r="F82" s="81">
        <v>0.55000000000000004</v>
      </c>
      <c r="G82" s="79">
        <f>SUM(D82,F82)</f>
        <v>6.34</v>
      </c>
      <c r="H82" s="8">
        <v>13.77</v>
      </c>
      <c r="I82" s="8">
        <f>PRODUCT(G82,H82)</f>
        <v>87.3018</v>
      </c>
      <c r="J82" s="81">
        <v>2</v>
      </c>
      <c r="K82" s="98"/>
      <c r="L82" s="96"/>
      <c r="M82" s="96"/>
      <c r="N82" s="122"/>
    </row>
    <row r="83" spans="1:14" s="108" customFormat="1" ht="15" customHeight="1" x14ac:dyDescent="0.25">
      <c r="A83" s="76">
        <f>SUM(A82,1)</f>
        <v>2</v>
      </c>
      <c r="B83" s="26" t="s">
        <v>317</v>
      </c>
      <c r="C83" s="81">
        <v>3</v>
      </c>
      <c r="D83" s="81">
        <v>11.19</v>
      </c>
      <c r="E83" s="85"/>
      <c r="F83" s="84"/>
      <c r="G83" s="79">
        <f>PRODUCT(C83,D83)</f>
        <v>33.57</v>
      </c>
      <c r="H83" s="8">
        <v>13.77</v>
      </c>
      <c r="I83" s="8">
        <f t="shared" ref="I83:I107" si="5">PRODUCT(G83,H83)</f>
        <v>462.25889999999998</v>
      </c>
      <c r="J83" s="81">
        <v>3</v>
      </c>
      <c r="K83" s="98"/>
      <c r="L83" s="96"/>
      <c r="M83" s="98"/>
      <c r="N83" s="122"/>
    </row>
    <row r="84" spans="1:14" s="108" customFormat="1" ht="15" customHeight="1" x14ac:dyDescent="0.25">
      <c r="A84" s="76">
        <f t="shared" ref="A84:A107" si="6">SUM(A83,1)</f>
        <v>3</v>
      </c>
      <c r="B84" s="77" t="s">
        <v>318</v>
      </c>
      <c r="C84" s="78">
        <v>3</v>
      </c>
      <c r="D84" s="78">
        <v>11.19</v>
      </c>
      <c r="E84" s="78"/>
      <c r="F84" s="78" t="s">
        <v>319</v>
      </c>
      <c r="G84" s="79">
        <f>PRODUCT(C84,D84)</f>
        <v>33.57</v>
      </c>
      <c r="H84" s="8">
        <v>13.77</v>
      </c>
      <c r="I84" s="8">
        <f t="shared" si="5"/>
        <v>462.25889999999998</v>
      </c>
      <c r="J84" s="78">
        <v>4</v>
      </c>
      <c r="K84" s="131"/>
      <c r="L84" s="131"/>
      <c r="N84" s="122"/>
    </row>
    <row r="85" spans="1:14" s="108" customFormat="1" ht="15" customHeight="1" x14ac:dyDescent="0.25">
      <c r="A85" s="76">
        <f t="shared" si="6"/>
        <v>4</v>
      </c>
      <c r="B85" s="26" t="s">
        <v>320</v>
      </c>
      <c r="C85" s="81">
        <v>2</v>
      </c>
      <c r="D85" s="81">
        <v>11.19</v>
      </c>
      <c r="E85" s="81"/>
      <c r="F85" s="81"/>
      <c r="G85" s="79">
        <f t="shared" ref="G85:G92" si="7">PRODUCT(C85,D85)</f>
        <v>22.38</v>
      </c>
      <c r="H85" s="8">
        <v>13.77</v>
      </c>
      <c r="I85" s="8">
        <f t="shared" si="5"/>
        <v>308.17259999999999</v>
      </c>
      <c r="J85" s="81">
        <v>7</v>
      </c>
      <c r="K85" s="131"/>
      <c r="L85" s="131"/>
      <c r="N85" s="122"/>
    </row>
    <row r="86" spans="1:14" s="108" customFormat="1" ht="15" customHeight="1" x14ac:dyDescent="0.25">
      <c r="A86" s="76">
        <f t="shared" si="6"/>
        <v>5</v>
      </c>
      <c r="B86" s="26" t="s">
        <v>321</v>
      </c>
      <c r="C86" s="81">
        <v>1</v>
      </c>
      <c r="D86" s="81">
        <v>4.7249999999999996</v>
      </c>
      <c r="E86" s="81"/>
      <c r="F86" s="81"/>
      <c r="G86" s="79">
        <f t="shared" si="7"/>
        <v>4.7249999999999996</v>
      </c>
      <c r="H86" s="8">
        <v>13.77</v>
      </c>
      <c r="I86" s="8">
        <f t="shared" si="5"/>
        <v>65.063249999999996</v>
      </c>
      <c r="J86" s="81">
        <v>15</v>
      </c>
      <c r="K86" s="131"/>
      <c r="L86" s="131"/>
      <c r="N86" s="122"/>
    </row>
    <row r="87" spans="1:14" s="108" customFormat="1" ht="15" customHeight="1" x14ac:dyDescent="0.25">
      <c r="A87" s="76">
        <f t="shared" si="6"/>
        <v>6</v>
      </c>
      <c r="B87" s="26" t="s">
        <v>322</v>
      </c>
      <c r="C87" s="81">
        <v>1</v>
      </c>
      <c r="D87" s="81">
        <v>11.19</v>
      </c>
      <c r="E87" s="81"/>
      <c r="F87" s="81"/>
      <c r="G87" s="79">
        <f t="shared" si="7"/>
        <v>11.19</v>
      </c>
      <c r="H87" s="8">
        <v>13.77</v>
      </c>
      <c r="I87" s="8">
        <f t="shared" si="5"/>
        <v>154.08629999999999</v>
      </c>
      <c r="J87" s="81">
        <v>34</v>
      </c>
      <c r="K87" s="131"/>
      <c r="L87" s="131"/>
      <c r="N87" s="122"/>
    </row>
    <row r="88" spans="1:14" s="108" customFormat="1" ht="15" customHeight="1" x14ac:dyDescent="0.25">
      <c r="A88" s="76">
        <f t="shared" si="6"/>
        <v>7</v>
      </c>
      <c r="B88" s="26" t="s">
        <v>323</v>
      </c>
      <c r="C88" s="81">
        <v>1</v>
      </c>
      <c r="D88" s="81">
        <v>11.19</v>
      </c>
      <c r="E88" s="81"/>
      <c r="F88" s="81"/>
      <c r="G88" s="79">
        <f t="shared" si="7"/>
        <v>11.19</v>
      </c>
      <c r="H88" s="8">
        <v>13.77</v>
      </c>
      <c r="I88" s="8">
        <f t="shared" si="5"/>
        <v>154.08629999999999</v>
      </c>
      <c r="J88" s="81">
        <v>38</v>
      </c>
      <c r="K88" s="131"/>
      <c r="L88" s="131"/>
      <c r="N88" s="122"/>
    </row>
    <row r="89" spans="1:14" s="108" customFormat="1" ht="15" customHeight="1" x14ac:dyDescent="0.25">
      <c r="A89" s="76">
        <f t="shared" si="6"/>
        <v>8</v>
      </c>
      <c r="B89" s="26" t="s">
        <v>324</v>
      </c>
      <c r="C89" s="81">
        <v>1</v>
      </c>
      <c r="D89" s="81">
        <v>11.19</v>
      </c>
      <c r="E89" s="82"/>
      <c r="F89" s="82"/>
      <c r="G89" s="79">
        <f t="shared" si="7"/>
        <v>11.19</v>
      </c>
      <c r="H89" s="8">
        <v>13.77</v>
      </c>
      <c r="I89" s="8">
        <f t="shared" si="5"/>
        <v>154.08629999999999</v>
      </c>
      <c r="J89" s="81">
        <v>31</v>
      </c>
      <c r="K89" s="131"/>
      <c r="L89" s="131"/>
      <c r="N89" s="122"/>
    </row>
    <row r="90" spans="1:14" s="108" customFormat="1" ht="15" customHeight="1" x14ac:dyDescent="0.25">
      <c r="A90" s="76">
        <f t="shared" si="6"/>
        <v>9</v>
      </c>
      <c r="B90" s="26" t="s">
        <v>325</v>
      </c>
      <c r="C90" s="81">
        <v>2</v>
      </c>
      <c r="D90" s="81">
        <v>11.19</v>
      </c>
      <c r="E90" s="81"/>
      <c r="F90" s="81"/>
      <c r="G90" s="79">
        <f t="shared" si="7"/>
        <v>22.38</v>
      </c>
      <c r="H90" s="8">
        <v>13.77</v>
      </c>
      <c r="I90" s="8">
        <f t="shared" si="5"/>
        <v>308.17259999999999</v>
      </c>
      <c r="J90" s="81">
        <v>49</v>
      </c>
      <c r="K90" s="131"/>
      <c r="L90" s="131"/>
      <c r="N90" s="122"/>
    </row>
    <row r="91" spans="1:14" s="108" customFormat="1" ht="15" customHeight="1" x14ac:dyDescent="0.25">
      <c r="A91" s="76">
        <f t="shared" si="6"/>
        <v>10</v>
      </c>
      <c r="B91" s="26" t="s">
        <v>326</v>
      </c>
      <c r="C91" s="81">
        <v>2</v>
      </c>
      <c r="D91" s="81">
        <v>4.7249999999999996</v>
      </c>
      <c r="E91" s="81"/>
      <c r="F91" s="81"/>
      <c r="G91" s="79">
        <f t="shared" si="7"/>
        <v>9.4499999999999993</v>
      </c>
      <c r="H91" s="8">
        <v>13.77</v>
      </c>
      <c r="I91" s="8">
        <f t="shared" si="5"/>
        <v>130.12649999999999</v>
      </c>
      <c r="J91" s="81">
        <v>54</v>
      </c>
      <c r="K91" s="131"/>
      <c r="L91" s="131"/>
    </row>
    <row r="92" spans="1:14" s="108" customFormat="1" ht="15" customHeight="1" x14ac:dyDescent="0.25">
      <c r="A92" s="76">
        <f t="shared" si="6"/>
        <v>11</v>
      </c>
      <c r="B92" s="26" t="s">
        <v>327</v>
      </c>
      <c r="C92" s="81">
        <v>1</v>
      </c>
      <c r="D92" s="81">
        <v>11.19</v>
      </c>
      <c r="E92" s="90" t="s">
        <v>328</v>
      </c>
      <c r="F92" s="91"/>
      <c r="G92" s="79">
        <f t="shared" si="7"/>
        <v>11.19</v>
      </c>
      <c r="H92" s="8">
        <v>13.77</v>
      </c>
      <c r="I92" s="8">
        <f t="shared" si="5"/>
        <v>154.08629999999999</v>
      </c>
      <c r="J92" s="81">
        <v>60</v>
      </c>
      <c r="K92" s="131"/>
      <c r="L92" s="131"/>
    </row>
    <row r="93" spans="1:14" s="108" customFormat="1" ht="15" customHeight="1" x14ac:dyDescent="0.25">
      <c r="A93" s="76">
        <f t="shared" si="6"/>
        <v>12</v>
      </c>
      <c r="B93" s="26" t="s">
        <v>329</v>
      </c>
      <c r="C93" s="81">
        <v>1</v>
      </c>
      <c r="D93" s="81">
        <v>4.7249999999999996</v>
      </c>
      <c r="E93" s="93" t="s">
        <v>330</v>
      </c>
      <c r="F93" s="94"/>
      <c r="G93" s="79"/>
      <c r="H93" s="8"/>
      <c r="I93" s="8"/>
      <c r="J93" s="86">
        <v>59</v>
      </c>
      <c r="K93" s="102"/>
      <c r="L93" s="102"/>
      <c r="M93" s="132"/>
    </row>
    <row r="94" spans="1:14" s="108" customFormat="1" ht="15" customHeight="1" x14ac:dyDescent="0.25">
      <c r="A94" s="76">
        <f t="shared" si="6"/>
        <v>13</v>
      </c>
      <c r="B94" s="26" t="s">
        <v>331</v>
      </c>
      <c r="C94" s="81">
        <v>3</v>
      </c>
      <c r="D94" s="81">
        <v>4.7249999999999996</v>
      </c>
      <c r="E94" s="81"/>
      <c r="F94" s="81"/>
      <c r="G94" s="79">
        <f t="shared" ref="G94:G107" si="8">PRODUCT(C94,D94)</f>
        <v>14.174999999999999</v>
      </c>
      <c r="H94" s="8">
        <v>13.77</v>
      </c>
      <c r="I94" s="8">
        <f t="shared" si="5"/>
        <v>195.18974999999998</v>
      </c>
      <c r="J94" s="87"/>
      <c r="K94" s="131"/>
      <c r="L94" s="131"/>
    </row>
    <row r="95" spans="1:14" s="108" customFormat="1" ht="15" customHeight="1" x14ac:dyDescent="0.25">
      <c r="A95" s="76">
        <f t="shared" si="6"/>
        <v>14</v>
      </c>
      <c r="B95" s="26" t="s">
        <v>332</v>
      </c>
      <c r="C95" s="81">
        <v>3</v>
      </c>
      <c r="D95" s="81">
        <v>11.19</v>
      </c>
      <c r="E95" s="81"/>
      <c r="F95" s="81"/>
      <c r="G95" s="79">
        <f t="shared" si="8"/>
        <v>33.57</v>
      </c>
      <c r="H95" s="8">
        <v>13.77</v>
      </c>
      <c r="I95" s="8">
        <f t="shared" si="5"/>
        <v>462.25889999999998</v>
      </c>
      <c r="J95" s="81">
        <v>64</v>
      </c>
      <c r="K95" s="131"/>
      <c r="L95" s="131"/>
    </row>
    <row r="96" spans="1:14" s="135" customFormat="1" ht="15" customHeight="1" x14ac:dyDescent="0.25">
      <c r="A96" s="76">
        <f t="shared" si="6"/>
        <v>15</v>
      </c>
      <c r="B96" s="26" t="s">
        <v>333</v>
      </c>
      <c r="C96" s="81">
        <v>3</v>
      </c>
      <c r="D96" s="81">
        <v>1.83</v>
      </c>
      <c r="E96" s="133"/>
      <c r="F96" s="133"/>
      <c r="G96" s="79">
        <f>PRODUCT(C96,D96)</f>
        <v>5.49</v>
      </c>
      <c r="H96" s="8">
        <v>13.77</v>
      </c>
      <c r="I96" s="8">
        <f t="shared" si="5"/>
        <v>75.597300000000004</v>
      </c>
      <c r="J96" s="81">
        <v>115</v>
      </c>
      <c r="K96" s="115"/>
      <c r="L96" s="134"/>
    </row>
    <row r="97" spans="1:14" s="108" customFormat="1" ht="15" customHeight="1" x14ac:dyDescent="0.25">
      <c r="A97" s="76">
        <f t="shared" si="6"/>
        <v>16</v>
      </c>
      <c r="B97" s="26" t="s">
        <v>334</v>
      </c>
      <c r="C97" s="81">
        <v>1</v>
      </c>
      <c r="D97" s="81">
        <v>11.19</v>
      </c>
      <c r="E97" s="82"/>
      <c r="F97" s="82"/>
      <c r="G97" s="79">
        <f t="shared" ref="G97" si="9">PRODUCT(C97,D97)</f>
        <v>11.19</v>
      </c>
      <c r="H97" s="8">
        <v>13.77</v>
      </c>
      <c r="I97" s="8">
        <f t="shared" si="5"/>
        <v>154.08629999999999</v>
      </c>
      <c r="J97" s="81">
        <v>79</v>
      </c>
      <c r="K97" s="131"/>
      <c r="L97" s="131"/>
    </row>
    <row r="98" spans="1:14" s="108" customFormat="1" ht="15" customHeight="1" x14ac:dyDescent="0.25">
      <c r="A98" s="76">
        <f t="shared" si="6"/>
        <v>17</v>
      </c>
      <c r="B98" s="24" t="s">
        <v>335</v>
      </c>
      <c r="C98" s="81">
        <v>1</v>
      </c>
      <c r="D98" s="81">
        <v>11.19</v>
      </c>
      <c r="E98" s="82"/>
      <c r="F98" s="82"/>
      <c r="G98" s="79">
        <f t="shared" si="8"/>
        <v>11.19</v>
      </c>
      <c r="H98" s="8">
        <v>13.77</v>
      </c>
      <c r="I98" s="8">
        <f t="shared" si="5"/>
        <v>154.08629999999999</v>
      </c>
      <c r="J98" s="83">
        <v>85</v>
      </c>
      <c r="K98" s="131"/>
      <c r="L98" s="131"/>
      <c r="M98" s="132"/>
    </row>
    <row r="99" spans="1:14" s="108" customFormat="1" ht="15" customHeight="1" x14ac:dyDescent="0.25">
      <c r="A99" s="76">
        <f t="shared" si="6"/>
        <v>18</v>
      </c>
      <c r="B99" s="26" t="s">
        <v>336</v>
      </c>
      <c r="C99" s="81">
        <v>1</v>
      </c>
      <c r="D99" s="81">
        <v>11.19</v>
      </c>
      <c r="E99" s="93" t="s">
        <v>359</v>
      </c>
      <c r="F99" s="94"/>
      <c r="G99" s="79"/>
      <c r="H99" s="8"/>
      <c r="I99" s="8"/>
      <c r="J99" s="81"/>
      <c r="K99" s="134"/>
      <c r="L99" s="103"/>
      <c r="M99" s="102"/>
    </row>
    <row r="100" spans="1:14" s="108" customFormat="1" ht="15" customHeight="1" x14ac:dyDescent="0.25">
      <c r="A100" s="76">
        <f t="shared" si="6"/>
        <v>19</v>
      </c>
      <c r="B100" s="26" t="s">
        <v>337</v>
      </c>
      <c r="C100" s="81">
        <v>2</v>
      </c>
      <c r="D100" s="81">
        <v>9.5399999999999991</v>
      </c>
      <c r="E100" s="81"/>
      <c r="F100" s="81"/>
      <c r="G100" s="79">
        <f t="shared" si="8"/>
        <v>19.079999999999998</v>
      </c>
      <c r="H100" s="8">
        <v>13.77</v>
      </c>
      <c r="I100" s="8">
        <f t="shared" si="5"/>
        <v>262.73159999999996</v>
      </c>
      <c r="J100" s="81">
        <v>87</v>
      </c>
      <c r="K100" s="131"/>
      <c r="L100" s="131"/>
    </row>
    <row r="101" spans="1:14" s="108" customFormat="1" ht="15" customHeight="1" x14ac:dyDescent="0.25">
      <c r="A101" s="76">
        <f t="shared" si="6"/>
        <v>20</v>
      </c>
      <c r="B101" s="26" t="s">
        <v>338</v>
      </c>
      <c r="C101" s="81">
        <v>2</v>
      </c>
      <c r="D101" s="81">
        <v>11.19</v>
      </c>
      <c r="E101" s="81"/>
      <c r="F101" s="130"/>
      <c r="G101" s="79">
        <f t="shared" si="8"/>
        <v>22.38</v>
      </c>
      <c r="H101" s="8">
        <v>13.77</v>
      </c>
      <c r="I101" s="8">
        <f t="shared" si="5"/>
        <v>308.17259999999999</v>
      </c>
      <c r="J101" s="81">
        <v>91</v>
      </c>
      <c r="K101" s="131"/>
      <c r="L101" s="131"/>
      <c r="M101" s="136"/>
    </row>
    <row r="102" spans="1:14" s="108" customFormat="1" ht="15" customHeight="1" x14ac:dyDescent="0.25">
      <c r="A102" s="76">
        <f t="shared" si="6"/>
        <v>21</v>
      </c>
      <c r="B102" s="26" t="s">
        <v>339</v>
      </c>
      <c r="C102" s="81">
        <v>1</v>
      </c>
      <c r="D102" s="81">
        <v>11.19</v>
      </c>
      <c r="E102" s="81"/>
      <c r="F102" s="81"/>
      <c r="G102" s="79">
        <f t="shared" si="8"/>
        <v>11.19</v>
      </c>
      <c r="H102" s="8">
        <v>13.77</v>
      </c>
      <c r="I102" s="8">
        <f t="shared" si="5"/>
        <v>154.08629999999999</v>
      </c>
      <c r="J102" s="81">
        <v>93</v>
      </c>
      <c r="K102" s="131"/>
      <c r="L102" s="131"/>
      <c r="M102" s="136"/>
    </row>
    <row r="103" spans="1:14" s="108" customFormat="1" ht="15" customHeight="1" x14ac:dyDescent="0.25">
      <c r="A103" s="76">
        <f t="shared" si="6"/>
        <v>22</v>
      </c>
      <c r="B103" s="26" t="s">
        <v>340</v>
      </c>
      <c r="C103" s="81">
        <v>1</v>
      </c>
      <c r="D103" s="81">
        <v>11.19</v>
      </c>
      <c r="E103" s="81"/>
      <c r="F103" s="81"/>
      <c r="G103" s="79">
        <f t="shared" si="8"/>
        <v>11.19</v>
      </c>
      <c r="H103" s="8">
        <v>13.77</v>
      </c>
      <c r="I103" s="8">
        <f t="shared" si="5"/>
        <v>154.08629999999999</v>
      </c>
      <c r="J103" s="81">
        <v>95</v>
      </c>
      <c r="K103" s="131"/>
      <c r="L103" s="131"/>
      <c r="M103" s="136"/>
    </row>
    <row r="104" spans="1:14" s="108" customFormat="1" ht="15" customHeight="1" x14ac:dyDescent="0.25">
      <c r="A104" s="76">
        <f t="shared" si="6"/>
        <v>23</v>
      </c>
      <c r="B104" s="84" t="s">
        <v>341</v>
      </c>
      <c r="C104" s="81">
        <v>1</v>
      </c>
      <c r="D104" s="81">
        <v>4.7249999999999996</v>
      </c>
      <c r="E104" s="81">
        <v>15</v>
      </c>
      <c r="F104" s="81">
        <v>1.0999999999999999E-2</v>
      </c>
      <c r="G104" s="79">
        <f>SUM(D104*C104,E104*F104)</f>
        <v>4.8899999999999997</v>
      </c>
      <c r="H104" s="8">
        <v>13.77</v>
      </c>
      <c r="I104" s="8">
        <f t="shared" si="5"/>
        <v>67.335299999999989</v>
      </c>
      <c r="J104" s="81">
        <v>97</v>
      </c>
      <c r="K104" s="137"/>
      <c r="L104" s="131"/>
    </row>
    <row r="105" spans="1:14" s="108" customFormat="1" ht="15" customHeight="1" x14ac:dyDescent="0.25">
      <c r="A105" s="76">
        <f t="shared" si="6"/>
        <v>24</v>
      </c>
      <c r="B105" s="26" t="s">
        <v>342</v>
      </c>
      <c r="C105" s="81">
        <v>1</v>
      </c>
      <c r="D105" s="81">
        <v>11.19</v>
      </c>
      <c r="E105" s="81"/>
      <c r="F105" s="81"/>
      <c r="G105" s="79">
        <f t="shared" si="8"/>
        <v>11.19</v>
      </c>
      <c r="H105" s="8">
        <v>13.77</v>
      </c>
      <c r="I105" s="8">
        <f t="shared" si="5"/>
        <v>154.08629999999999</v>
      </c>
      <c r="J105" s="78">
        <v>100</v>
      </c>
      <c r="K105" s="137"/>
      <c r="L105" s="131"/>
    </row>
    <row r="106" spans="1:14" s="108" customFormat="1" ht="15" customHeight="1" x14ac:dyDescent="0.25">
      <c r="A106" s="76">
        <f t="shared" si="6"/>
        <v>25</v>
      </c>
      <c r="B106" s="26" t="s">
        <v>343</v>
      </c>
      <c r="C106" s="81">
        <v>1</v>
      </c>
      <c r="D106" s="81">
        <v>11.19</v>
      </c>
      <c r="E106" s="81"/>
      <c r="F106" s="81"/>
      <c r="G106" s="79">
        <f t="shared" si="8"/>
        <v>11.19</v>
      </c>
      <c r="H106" s="8">
        <v>13.77</v>
      </c>
      <c r="I106" s="8">
        <f t="shared" si="5"/>
        <v>154.08629999999999</v>
      </c>
      <c r="J106" s="81">
        <v>101</v>
      </c>
      <c r="K106" s="137"/>
      <c r="L106" s="131"/>
      <c r="N106" s="122"/>
    </row>
    <row r="107" spans="1:14" s="108" customFormat="1" ht="15" customHeight="1" x14ac:dyDescent="0.25">
      <c r="A107" s="76">
        <f t="shared" si="6"/>
        <v>26</v>
      </c>
      <c r="B107" s="26" t="s">
        <v>344</v>
      </c>
      <c r="C107" s="81">
        <v>1</v>
      </c>
      <c r="D107" s="81">
        <v>11.19</v>
      </c>
      <c r="E107" s="81"/>
      <c r="F107" s="81"/>
      <c r="G107" s="79">
        <f t="shared" si="8"/>
        <v>11.19</v>
      </c>
      <c r="H107" s="8">
        <v>13.77</v>
      </c>
      <c r="I107" s="8">
        <f t="shared" si="5"/>
        <v>154.08629999999999</v>
      </c>
      <c r="J107" s="81">
        <v>106</v>
      </c>
      <c r="K107" s="137"/>
      <c r="L107" s="131"/>
      <c r="N107" s="122"/>
    </row>
    <row r="108" spans="1:14" s="108" customFormat="1" ht="15" customHeight="1" x14ac:dyDescent="0.25">
      <c r="A108" s="93" t="s">
        <v>345</v>
      </c>
      <c r="B108" s="95"/>
      <c r="C108" s="95"/>
      <c r="D108" s="95"/>
      <c r="E108" s="95"/>
      <c r="F108" s="94"/>
      <c r="G108" s="138">
        <f>SUM(G82:G107)</f>
        <v>355.08999999999992</v>
      </c>
      <c r="H108" s="138"/>
      <c r="I108" s="139">
        <f>SUM(I82:I107)</f>
        <v>4889.5892999999987</v>
      </c>
      <c r="J108" s="79"/>
      <c r="K108" s="131"/>
      <c r="L108" s="131"/>
      <c r="N108" s="122"/>
    </row>
    <row r="109" spans="1:14" s="108" customFormat="1" ht="24" customHeight="1" x14ac:dyDescent="0.25">
      <c r="A109" s="110"/>
      <c r="B109" s="101"/>
      <c r="C109" s="99"/>
      <c r="D109" s="99"/>
      <c r="E109" s="99"/>
      <c r="F109" s="99"/>
      <c r="G109" s="111"/>
      <c r="H109" s="98"/>
      <c r="I109" s="98"/>
      <c r="J109" s="99"/>
      <c r="K109" s="100"/>
      <c r="L109" s="100"/>
      <c r="M109" s="122"/>
    </row>
    <row r="110" spans="1:14" s="108" customFormat="1" ht="15" customHeight="1" x14ac:dyDescent="0.25">
      <c r="A110" s="110"/>
      <c r="C110" s="99"/>
      <c r="D110" s="99"/>
      <c r="E110" s="99"/>
      <c r="F110" s="99"/>
      <c r="G110" s="111"/>
      <c r="H110" s="98"/>
      <c r="I110" s="98"/>
      <c r="J110" s="99"/>
      <c r="K110" s="131"/>
      <c r="L110" s="131"/>
      <c r="N110" s="122"/>
    </row>
    <row r="111" spans="1:14" s="108" customFormat="1" ht="15" customHeight="1" x14ac:dyDescent="0.25">
      <c r="A111" s="110"/>
      <c r="B111" s="101"/>
      <c r="C111" s="99"/>
      <c r="D111" s="99"/>
      <c r="E111" s="99"/>
      <c r="F111" s="99"/>
      <c r="G111" s="111"/>
      <c r="H111" s="98"/>
      <c r="I111" s="98"/>
      <c r="J111" s="112"/>
      <c r="K111" s="131"/>
      <c r="L111" s="131"/>
      <c r="N111" s="122"/>
    </row>
    <row r="112" spans="1:14" s="108" customFormat="1" ht="21.75" customHeight="1" x14ac:dyDescent="0.25">
      <c r="A112" s="110"/>
      <c r="B112" s="101"/>
      <c r="C112" s="99"/>
      <c r="D112" s="99"/>
      <c r="E112" s="99"/>
      <c r="F112" s="99"/>
      <c r="G112" s="111"/>
      <c r="H112" s="98"/>
      <c r="I112" s="98"/>
      <c r="J112" s="99"/>
      <c r="K112" s="131"/>
      <c r="L112" s="140"/>
      <c r="N112" s="122"/>
    </row>
    <row r="113" spans="1:14" s="108" customFormat="1" ht="15" customHeight="1" x14ac:dyDescent="0.25">
      <c r="A113" s="110"/>
      <c r="B113" s="101"/>
      <c r="C113" s="99"/>
      <c r="D113" s="99"/>
      <c r="E113" s="99"/>
      <c r="F113" s="99"/>
      <c r="G113" s="111"/>
      <c r="H113" s="98"/>
      <c r="I113" s="98"/>
      <c r="J113" s="99"/>
      <c r="K113" s="131"/>
      <c r="L113" s="131"/>
      <c r="N113" s="122"/>
    </row>
    <row r="114" spans="1:14" s="108" customFormat="1" ht="15" customHeight="1" x14ac:dyDescent="0.25">
      <c r="A114" s="109"/>
      <c r="B114" s="109"/>
      <c r="C114" s="109"/>
      <c r="D114" s="109"/>
      <c r="E114" s="109"/>
      <c r="F114" s="109"/>
      <c r="G114" s="113"/>
      <c r="H114" s="113"/>
      <c r="I114" s="103"/>
      <c r="J114" s="111"/>
      <c r="K114" s="131"/>
      <c r="L114" s="131"/>
      <c r="N114" s="122"/>
    </row>
  </sheetData>
  <mergeCells count="21">
    <mergeCell ref="A114:F114"/>
    <mergeCell ref="A78:J78"/>
    <mergeCell ref="A79:A81"/>
    <mergeCell ref="B79:B81"/>
    <mergeCell ref="C79:C81"/>
    <mergeCell ref="D79:D81"/>
    <mergeCell ref="E79:E81"/>
    <mergeCell ref="F79:F80"/>
    <mergeCell ref="G79:G80"/>
    <mergeCell ref="H79:H81"/>
    <mergeCell ref="I79:I81"/>
    <mergeCell ref="J79:J81"/>
    <mergeCell ref="E92:F92"/>
    <mergeCell ref="E93:F93"/>
    <mergeCell ref="J93:J94"/>
    <mergeCell ref="A108:F108"/>
    <mergeCell ref="K104:K105"/>
    <mergeCell ref="K106:K107"/>
    <mergeCell ref="P1:U1"/>
    <mergeCell ref="A1:L1"/>
    <mergeCell ref="E99:F9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</dc:creator>
  <cp:lastModifiedBy>1</cp:lastModifiedBy>
  <cp:lastPrinted>2018-03-30T03:57:12Z</cp:lastPrinted>
  <dcterms:created xsi:type="dcterms:W3CDTF">2017-05-07T14:13:30Z</dcterms:created>
  <dcterms:modified xsi:type="dcterms:W3CDTF">2019-12-19T06:10:45Z</dcterms:modified>
</cp:coreProperties>
</file>