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Денис\Desktop\axioma\Прайсы\2021\"/>
    </mc:Choice>
  </mc:AlternateContent>
  <bookViews>
    <workbookView xWindow="0" yWindow="0" windowWidth="23040" windowHeight="9192" activeTab="1"/>
  </bookViews>
  <sheets>
    <sheet name="КАТАЛОГ" sheetId="7" r:id="rId1"/>
    <sheet name="SPA" sheetId="16" r:id="rId2"/>
    <sheet name="AXIPRO Лицо" sheetId="15" r:id="rId3"/>
    <sheet name="BARBER" sheetId="17" r:id="rId4"/>
    <sheet name="Care Line" sheetId="20" r:id="rId5"/>
    <sheet name="Hair Line" sheetId="22" r:id="rId6"/>
    <sheet name="SUMMER" sheetId="26" r:id="rId7"/>
    <sheet name="SALE" sheetId="25" r:id="rId8"/>
  </sheets>
  <definedNames>
    <definedName name="_xlnm._FilterDatabase" localSheetId="2" hidden="1">'AXIPRO Лицо'!$A$3:$L$32</definedName>
    <definedName name="_xlnm._FilterDatabase" localSheetId="3" hidden="1">BARBER!$A$3:$L$34</definedName>
    <definedName name="_xlnm._FilterDatabase" localSheetId="4" hidden="1">'Care Line'!$A$3:$L$33</definedName>
    <definedName name="_xlnm._FilterDatabase" localSheetId="5" hidden="1">'Hair Line'!$A$3:$L$12</definedName>
    <definedName name="_xlnm._FilterDatabase" localSheetId="7" hidden="1">SALE!$A$3:$L$8</definedName>
    <definedName name="_xlnm._FilterDatabase" localSheetId="1" hidden="1">SPA!$A$3:$L$53</definedName>
    <definedName name="_xlnm._FilterDatabase" localSheetId="6" hidden="1">SUMMER!$A$3:$L$11</definedName>
    <definedName name="effe" localSheetId="2">#REF!</definedName>
    <definedName name="effe" localSheetId="3">#REF!</definedName>
    <definedName name="effe" localSheetId="4">#REF!</definedName>
    <definedName name="effe" localSheetId="5">#REF!</definedName>
    <definedName name="effe" localSheetId="7">#REF!</definedName>
    <definedName name="effe" localSheetId="1">#REF!</definedName>
    <definedName name="effe" localSheetId="6">#REF!</definedName>
    <definedName name="effe">#REF!</definedName>
    <definedName name="pr" localSheetId="2">#REF!</definedName>
    <definedName name="pr" localSheetId="3">#REF!</definedName>
    <definedName name="pr" localSheetId="4">#REF!</definedName>
    <definedName name="pr" localSheetId="5">#REF!</definedName>
    <definedName name="pr" localSheetId="7">#REF!</definedName>
    <definedName name="pr" localSheetId="1">#REF!</definedName>
    <definedName name="pr" localSheetId="6">#REF!</definedName>
    <definedName name="pr">#REF!</definedName>
    <definedName name="qq" localSheetId="5">#REF!</definedName>
    <definedName name="qq" localSheetId="7">#REF!</definedName>
    <definedName name="qq" localSheetId="6">#REF!</definedName>
    <definedName name="qq">#REF!</definedName>
    <definedName name="ника" localSheetId="6">#REF!</definedName>
    <definedName name="ника">#REF!</definedName>
  </definedNames>
  <calcPr calcId="162913"/>
</workbook>
</file>

<file path=xl/calcChain.xml><?xml version="1.0" encoding="utf-8"?>
<calcChain xmlns="http://schemas.openxmlformats.org/spreadsheetml/2006/main">
  <c r="K4" i="26" l="1"/>
  <c r="J4" i="26"/>
  <c r="E14" i="7" s="1"/>
  <c r="I4" i="26"/>
  <c r="D14" i="7" s="1"/>
  <c r="G4" i="26"/>
  <c r="C14" i="7" s="1"/>
  <c r="K4" i="20" l="1"/>
  <c r="J4" i="17"/>
  <c r="I4" i="17"/>
  <c r="K4" i="17"/>
  <c r="G4" i="17"/>
  <c r="J4" i="16"/>
  <c r="I4" i="16"/>
  <c r="K4" i="16"/>
  <c r="G4" i="16"/>
  <c r="G4" i="20" l="1"/>
  <c r="G4" i="22"/>
  <c r="I4" i="20"/>
  <c r="J4" i="20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J6" i="25"/>
  <c r="I6" i="25"/>
  <c r="J5" i="25"/>
  <c r="I5" i="25"/>
  <c r="K4" i="25"/>
  <c r="G4" i="25"/>
  <c r="C15" i="7" s="1"/>
  <c r="I4" i="25" l="1"/>
  <c r="D15" i="7" s="1"/>
  <c r="J4" i="25"/>
  <c r="E15" i="7" s="1"/>
  <c r="E8" i="7"/>
  <c r="E7" i="7"/>
  <c r="E6" i="7"/>
  <c r="J4" i="22" l="1"/>
  <c r="I4" i="22"/>
  <c r="K4" i="22" l="1"/>
  <c r="E13" i="7"/>
  <c r="D13" i="7"/>
  <c r="C13" i="7"/>
  <c r="K4" i="15" l="1"/>
  <c r="J4" i="15"/>
  <c r="I4" i="15"/>
  <c r="G4" i="15"/>
  <c r="C9" i="7" l="1"/>
  <c r="D12" i="7" l="1"/>
  <c r="D11" i="7"/>
  <c r="D9" i="7" l="1"/>
  <c r="D10" i="7" l="1"/>
  <c r="D17" i="7" s="1"/>
  <c r="E11" i="7" l="1"/>
  <c r="C12" i="7"/>
  <c r="C11" i="7"/>
  <c r="C10" i="7"/>
  <c r="C17" i="7" l="1"/>
  <c r="E9" i="7"/>
  <c r="E10" i="7"/>
  <c r="E12" i="7" l="1"/>
  <c r="E17" i="7" l="1"/>
  <c r="E18" i="7" s="1"/>
  <c r="E19" i="7" s="1"/>
  <c r="D19" i="7" l="1"/>
</calcChain>
</file>

<file path=xl/sharedStrings.xml><?xml version="1.0" encoding="utf-8"?>
<sst xmlns="http://schemas.openxmlformats.org/spreadsheetml/2006/main" count="888" uniqueCount="450">
  <si>
    <t>Штрих-код</t>
  </si>
  <si>
    <t>Заказ</t>
  </si>
  <si>
    <t>4640026030221</t>
  </si>
  <si>
    <t>4640026030207</t>
  </si>
  <si>
    <t>4640026030252</t>
  </si>
  <si>
    <t>4640026030269</t>
  </si>
  <si>
    <t>4640026030276</t>
  </si>
  <si>
    <t>4640026030283</t>
  </si>
  <si>
    <t>4640026030290</t>
  </si>
  <si>
    <t>4640026030146</t>
  </si>
  <si>
    <t>AX8017</t>
  </si>
  <si>
    <t>4640026030078</t>
  </si>
  <si>
    <t>AX8016</t>
  </si>
  <si>
    <t>4640026030092</t>
  </si>
  <si>
    <t>AX8018</t>
  </si>
  <si>
    <t>4640026030085</t>
  </si>
  <si>
    <t>AX8015</t>
  </si>
  <si>
    <t>4640026030061</t>
  </si>
  <si>
    <t>4640026030306</t>
  </si>
  <si>
    <t>Тубус прозрачный</t>
  </si>
  <si>
    <t>Деревянный короб</t>
  </si>
  <si>
    <t>АХ8066</t>
  </si>
  <si>
    <t>АХ8059</t>
  </si>
  <si>
    <t>АХ8060</t>
  </si>
  <si>
    <t>АХ8061</t>
  </si>
  <si>
    <t>АХ8062</t>
  </si>
  <si>
    <t>АХ8063</t>
  </si>
  <si>
    <t>АХ8064</t>
  </si>
  <si>
    <t>АХ8065</t>
  </si>
  <si>
    <t>4640026030504</t>
  </si>
  <si>
    <t>4640026030511</t>
  </si>
  <si>
    <t>4640026030535</t>
  </si>
  <si>
    <t>4640026030542</t>
  </si>
  <si>
    <t>4640026030559</t>
  </si>
  <si>
    <t>АХ8067</t>
  </si>
  <si>
    <t>АХ8068</t>
  </si>
  <si>
    <t>АХ8069</t>
  </si>
  <si>
    <t>АХ8110</t>
  </si>
  <si>
    <t>АХ8081</t>
  </si>
  <si>
    <t>4640026030672</t>
  </si>
  <si>
    <t>АХ8054</t>
  </si>
  <si>
    <t>4640026030405</t>
  </si>
  <si>
    <t>АХ8080</t>
  </si>
  <si>
    <t>4640026030665</t>
  </si>
  <si>
    <t>АХ8082</t>
  </si>
  <si>
    <t>4640026030689</t>
  </si>
  <si>
    <t>АХ8052</t>
  </si>
  <si>
    <t>4640026030382</t>
  </si>
  <si>
    <t>АХ8077</t>
  </si>
  <si>
    <t>4640026030634</t>
  </si>
  <si>
    <t>АХ8075</t>
  </si>
  <si>
    <t>4640026030610</t>
  </si>
  <si>
    <t>АХ8076</t>
  </si>
  <si>
    <t>4640026030627</t>
  </si>
  <si>
    <t>АХ8058</t>
  </si>
  <si>
    <t>4640026030443</t>
  </si>
  <si>
    <t>АХ8078</t>
  </si>
  <si>
    <t>4640026030641</t>
  </si>
  <si>
    <t>Гель-флюид для век (против морщин, темных кругов и отеков)</t>
  </si>
  <si>
    <t>АХ8099</t>
  </si>
  <si>
    <t>4640026030863</t>
  </si>
  <si>
    <t>Крем для лица замедляющий образование морщин</t>
  </si>
  <si>
    <t>АХ8083</t>
  </si>
  <si>
    <t>4640026030696</t>
  </si>
  <si>
    <t>АХ8079</t>
  </si>
  <si>
    <t>Увлажняющий крем для сухой и обезвоженной кожи лица</t>
  </si>
  <si>
    <t>АХ8051</t>
  </si>
  <si>
    <t>Дневной крем для всех типов кожи лица</t>
  </si>
  <si>
    <t>АХ8053</t>
  </si>
  <si>
    <t>4640026030375</t>
  </si>
  <si>
    <t>Ночной крем для уставшей кожи лица</t>
  </si>
  <si>
    <t>Гель-сыворотка (комплексный уход за кожей век и губ)</t>
  </si>
  <si>
    <t>Арт.</t>
  </si>
  <si>
    <t>АКЦИЯ</t>
  </si>
  <si>
    <t>АХ8050</t>
  </si>
  <si>
    <t>4640026030368</t>
  </si>
  <si>
    <t>4640026030399</t>
  </si>
  <si>
    <t>4640026030658</t>
  </si>
  <si>
    <t>АХ8100</t>
  </si>
  <si>
    <t>АХ8101</t>
  </si>
  <si>
    <t>АХ8102</t>
  </si>
  <si>
    <t>АХ8103</t>
  </si>
  <si>
    <t>АХ8104</t>
  </si>
  <si>
    <t>АХ8105</t>
  </si>
  <si>
    <t>4640026030924</t>
  </si>
  <si>
    <t>АХ8106</t>
  </si>
  <si>
    <t>4640026030931</t>
  </si>
  <si>
    <t>АХ8116</t>
  </si>
  <si>
    <t>АХ8115</t>
  </si>
  <si>
    <t>АХ8117</t>
  </si>
  <si>
    <t>АХ8113</t>
  </si>
  <si>
    <t>www.axioma-one.ru</t>
  </si>
  <si>
    <t>АХ8097</t>
  </si>
  <si>
    <t>АХ8036</t>
  </si>
  <si>
    <t>АХ8034</t>
  </si>
  <si>
    <t>АХ8039</t>
  </si>
  <si>
    <t>АХ8040</t>
  </si>
  <si>
    <t>АХ8041</t>
  </si>
  <si>
    <t>АХ8042</t>
  </si>
  <si>
    <t>АХ8044</t>
  </si>
  <si>
    <t>АХ8043</t>
  </si>
  <si>
    <t>Крем для тела "Гипоаллергенный"  (* Под заказ)</t>
  </si>
  <si>
    <t>Крем для тела "Восстановление"  (* Под заказ)</t>
  </si>
  <si>
    <t>AX8033</t>
  </si>
  <si>
    <t>AX8032</t>
  </si>
  <si>
    <t>500 мл</t>
  </si>
  <si>
    <t>БАЗОВЫЕ масла для профессионального и домашнего ухода</t>
  </si>
  <si>
    <t>Наименование товара</t>
  </si>
  <si>
    <t>ИТОГО:</t>
  </si>
  <si>
    <t xml:space="preserve">               7(929)-909-48-64 </t>
  </si>
  <si>
    <t>АХ8124</t>
  </si>
  <si>
    <t>АХ8123</t>
  </si>
  <si>
    <t>Профессиональная косметика для лица AXIPRO</t>
  </si>
  <si>
    <t>Профессиональная косметика для СПА и Массажа AXIOMA spa</t>
  </si>
  <si>
    <t>BARBER косметика</t>
  </si>
  <si>
    <t>EXPERT профессинальная косметика для лица, аппаратных процедур и салонов красоты</t>
  </si>
  <si>
    <t>REHABILITATION - деликатная косметика для проблемной кожи</t>
  </si>
  <si>
    <t>ANTI AGE - революционная косметика для коррекции морщин</t>
  </si>
  <si>
    <t>HYALURON - линейка косметики для лица с гиалуроновой кислотой</t>
  </si>
  <si>
    <t>Натуральные средства для ежедневного ухода</t>
  </si>
  <si>
    <t>РРЦ</t>
  </si>
  <si>
    <t>Скидка</t>
  </si>
  <si>
    <t>Сумма Заказа:</t>
  </si>
  <si>
    <t>ИТОГО</t>
  </si>
  <si>
    <t>ИТОГО Сумма заказа:</t>
  </si>
  <si>
    <t>шт.</t>
  </si>
  <si>
    <t>AXIOMA SPA - Профессиональная натуральная косметика для массажа</t>
  </si>
  <si>
    <t>AXI PRO Профессиональная косметика по уходу за лицом</t>
  </si>
  <si>
    <t>UNIVERSAL - эффективная косметика для ежедневного ухода</t>
  </si>
  <si>
    <t>Гель-флюид для сухой кожи</t>
  </si>
  <si>
    <t>Универсальный тоник для нормальной кожи</t>
  </si>
  <si>
    <t>Активная крем-маска для зрелой кожи (ANTI-AKNE)</t>
  </si>
  <si>
    <t>Ультраделикатный тоник для чувствительной кожи</t>
  </si>
  <si>
    <t>Очищающая мусс-пенка для проблемной кожи</t>
  </si>
  <si>
    <t>Гель-сыворотка лифтинг для зрелой кожи</t>
  </si>
  <si>
    <t>Крем-маска для зрелой кожи (омоложение/глубокое увлажнение)</t>
  </si>
  <si>
    <t>Суперувлажняющий гель-концентрат для любого типа кожи</t>
  </si>
  <si>
    <t>Гель-маска для чувствительной кожи</t>
  </si>
  <si>
    <t xml:space="preserve">ПРОФЕССИОНАЛЬНЫЕ, НАТУРАЛЬНЫЕ МАСЛА-БАТТЕРЫ для класического и медицинского массажа </t>
  </si>
  <si>
    <t xml:space="preserve"> </t>
  </si>
  <si>
    <t xml:space="preserve">ПРОФЕССИОНАЛЬНЫЕ СРЕДСТВА по УХОДУ за БОРОДОЙ и УСАМИ </t>
  </si>
  <si>
    <t xml:space="preserve"> НАТУРАЛЬНЫЕ СРЕДСТВА по УХОДУ</t>
  </si>
  <si>
    <t>ПОДАРКИ ДЛЯ БРУТАЛЬНЫХ МУЖЧИН</t>
  </si>
  <si>
    <t xml:space="preserve"> 100% НАТУРАЛЬНЫЕ АКТИВНЫЕ масла, для ДОМАШНЕГО ухода</t>
  </si>
  <si>
    <t>AXIOMA HOME - средства для домашнего ухода</t>
  </si>
  <si>
    <t>AXIOMA BARBER - профессиональные средства для мужчин</t>
  </si>
  <si>
    <t>100% НАТУРАЛЬНЫЕ МАСЛА-БАЛЬЗАМЫ для губ</t>
  </si>
  <si>
    <t>4640026031099</t>
  </si>
  <si>
    <t>АХ8122</t>
  </si>
  <si>
    <t>5 000 мл * под заказ, срок изготовления 2-3 недели</t>
  </si>
  <si>
    <t>АХ8140</t>
  </si>
  <si>
    <t>АХ8141</t>
  </si>
  <si>
    <t>Объем</t>
  </si>
  <si>
    <t xml:space="preserve"> ГЕЛИ для ОБЕРТЫВАНИЯ</t>
  </si>
  <si>
    <t>ПРОФЕССИОНАЛЬНЫЕ, НАТУРАЛЬНЫЕ жидкие МАССАЖНЫЕ МАСЛА для тела</t>
  </si>
  <si>
    <t>100 мл</t>
  </si>
  <si>
    <t>200 мл</t>
  </si>
  <si>
    <t>1000 мл</t>
  </si>
  <si>
    <t>125 мл</t>
  </si>
  <si>
    <t>5000 мл</t>
  </si>
  <si>
    <t>150 мл</t>
  </si>
  <si>
    <t>50 мл</t>
  </si>
  <si>
    <t>30 мл</t>
  </si>
  <si>
    <t>15 мл</t>
  </si>
  <si>
    <t xml:space="preserve">Объем </t>
  </si>
  <si>
    <t>250 мл</t>
  </si>
  <si>
    <t>Бальзам-масло для губ "Брутальная защита"</t>
  </si>
  <si>
    <t>1000 гр</t>
  </si>
  <si>
    <t>Цены, руб</t>
  </si>
  <si>
    <t>АХ8144</t>
  </si>
  <si>
    <t>AX8145</t>
  </si>
  <si>
    <t>Д*Ш*В</t>
  </si>
  <si>
    <t>Вес, гр</t>
  </si>
  <si>
    <t>90*90*40</t>
  </si>
  <si>
    <t>65*65*55</t>
  </si>
  <si>
    <t>30*30*100</t>
  </si>
  <si>
    <t>40*40*140</t>
  </si>
  <si>
    <t>45*55*160</t>
  </si>
  <si>
    <t>50*50*170</t>
  </si>
  <si>
    <t>30*30*80</t>
  </si>
  <si>
    <t>45*45*80</t>
  </si>
  <si>
    <t>50*80*120</t>
  </si>
  <si>
    <t>80*50*200</t>
  </si>
  <si>
    <t>120*120*160</t>
  </si>
  <si>
    <t>90*90*50</t>
  </si>
  <si>
    <t>45*45*127</t>
  </si>
  <si>
    <t>100*80*160</t>
  </si>
  <si>
    <t>150*100*160</t>
  </si>
  <si>
    <t>АХ8142</t>
  </si>
  <si>
    <t>АХ8163</t>
  </si>
  <si>
    <t>АХ8161</t>
  </si>
  <si>
    <t>АХ8165</t>
  </si>
  <si>
    <t>АХ8164</t>
  </si>
  <si>
    <t>АХ8162</t>
  </si>
  <si>
    <t>АХ8033</t>
  </si>
  <si>
    <t>AX8178</t>
  </si>
  <si>
    <t>AX8177</t>
  </si>
  <si>
    <t>AX8181</t>
  </si>
  <si>
    <t>AX8182</t>
  </si>
  <si>
    <t>Объем, мл</t>
  </si>
  <si>
    <t>350 мл</t>
  </si>
  <si>
    <t>opt@axioma-one.ru  *   info@axioma-one.ru  *  zakaz@axioma-one.ru</t>
  </si>
  <si>
    <t>Воск-бальзам для бороды и усов (в шариках)</t>
  </si>
  <si>
    <t>АХ8185</t>
  </si>
  <si>
    <t>Крем для лица и рук Универсальный</t>
  </si>
  <si>
    <t>АХ8189</t>
  </si>
  <si>
    <t>Шампунь для бороды и волос "Очищение и питание"</t>
  </si>
  <si>
    <t>АХ8187</t>
  </si>
  <si>
    <t xml:space="preserve">200 мл </t>
  </si>
  <si>
    <t>АХ8049</t>
  </si>
  <si>
    <t>АХ8222</t>
  </si>
  <si>
    <t>АХ8224</t>
  </si>
  <si>
    <t>АХ8219</t>
  </si>
  <si>
    <t>АХ8225</t>
  </si>
  <si>
    <t>4640026031846</t>
  </si>
  <si>
    <t>АХ8220</t>
  </si>
  <si>
    <t>75*75*25</t>
  </si>
  <si>
    <t>АХ8228</t>
  </si>
  <si>
    <t>АХ8227</t>
  </si>
  <si>
    <t>АХ8226</t>
  </si>
  <si>
    <t>50мл</t>
  </si>
  <si>
    <t>АХ8095</t>
  </si>
  <si>
    <t>4640026030825</t>
  </si>
  <si>
    <t>АХ8245</t>
  </si>
  <si>
    <t>АХ8256</t>
  </si>
  <si>
    <t>АХ8252</t>
  </si>
  <si>
    <t>Крем-флюид Омолаживающий</t>
  </si>
  <si>
    <t>АХ8223</t>
  </si>
  <si>
    <t>СУХИЕ САХАРНЫЕ скрабы для тела PROFF</t>
  </si>
  <si>
    <t>САХАРНЫЕ СКРАБЫ для тела для Premium</t>
  </si>
  <si>
    <t>Уход за волосами с кератином</t>
  </si>
  <si>
    <t xml:space="preserve"> Крем для рук и тела Восстановление</t>
  </si>
  <si>
    <t xml:space="preserve">Крем для рук и тела Гипоаллергенный </t>
  </si>
  <si>
    <t xml:space="preserve"> 4640026030191</t>
  </si>
  <si>
    <t>4640026032188</t>
  </si>
  <si>
    <t>4640026032195</t>
  </si>
  <si>
    <t>АХ8237</t>
  </si>
  <si>
    <t>АХ8257</t>
  </si>
  <si>
    <t>АХ8254</t>
  </si>
  <si>
    <t>АХ8255</t>
  </si>
  <si>
    <t>АХ8086</t>
  </si>
  <si>
    <t>АХ8090</t>
  </si>
  <si>
    <t>АХ8091</t>
  </si>
  <si>
    <t>200мл</t>
  </si>
  <si>
    <t>АХ8221</t>
  </si>
  <si>
    <t>АХ8242</t>
  </si>
  <si>
    <t>СОЛЕВЫЕ СКРАБЫ для тела Антицеллюлит</t>
  </si>
  <si>
    <t>КРЕМ-ГЕЛИ для ОБЕРТЫВАНИЯ с локальным действием PROFF</t>
  </si>
  <si>
    <t>АХ8167</t>
  </si>
  <si>
    <t>АХ8168</t>
  </si>
  <si>
    <t>АХ8151</t>
  </si>
  <si>
    <t>Шампунь для волос  Keratin&amp;D-pantenol</t>
  </si>
  <si>
    <t>Маска для волос  Keratin&amp;Vitamin E</t>
  </si>
  <si>
    <t>Спрей для волос с кератином Keratin Ceramides</t>
  </si>
  <si>
    <t xml:space="preserve">Парфюмерные гели для душа </t>
  </si>
  <si>
    <t xml:space="preserve">Парфюмерные кремы для тела </t>
  </si>
  <si>
    <t xml:space="preserve">   Уход за телом и руками  с НАТУРАЛЬНЫМ составом</t>
  </si>
  <si>
    <t>120мл</t>
  </si>
  <si>
    <t>AX8175</t>
  </si>
  <si>
    <t>AX8176</t>
  </si>
  <si>
    <t>Масло для загара Тающее</t>
  </si>
  <si>
    <r>
      <rPr>
        <b/>
        <sz val="11"/>
        <color rgb="FF333300"/>
        <rFont val="Calibri"/>
        <family val="2"/>
        <charset val="204"/>
        <scheme val="minor"/>
      </rPr>
      <t xml:space="preserve"> </t>
    </r>
    <r>
      <rPr>
        <sz val="11"/>
        <color rgb="FF333300"/>
        <rFont val="Calibri"/>
        <family val="2"/>
        <charset val="204"/>
        <scheme val="minor"/>
      </rPr>
      <t>Бальзам для волос  Keratin&amp;Shea Butter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</si>
  <si>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rgb="FF333300"/>
        <rFont val="Calibri"/>
        <family val="2"/>
        <charset val="204"/>
        <scheme val="minor"/>
      </rPr>
      <t xml:space="preserve"> </t>
    </r>
    <r>
      <rPr>
        <sz val="11"/>
        <color rgb="FF333300"/>
        <rFont val="Calibri"/>
        <family val="2"/>
        <charset val="204"/>
        <scheme val="minor"/>
      </rPr>
      <t>Шампунь для волос  PROFF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</si>
  <si>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rgb="FF333300"/>
        <rFont val="Calibri"/>
        <family val="2"/>
        <charset val="204"/>
        <scheme val="minor"/>
      </rPr>
      <t xml:space="preserve"> </t>
    </r>
    <r>
      <rPr>
        <sz val="11"/>
        <color rgb="FF333300"/>
        <rFont val="Calibri"/>
        <family val="2"/>
        <charset val="204"/>
        <scheme val="minor"/>
      </rPr>
      <t>Бальзам для волос  ROFF</t>
    </r>
  </si>
  <si>
    <t>Hair Line косметика для волос</t>
  </si>
  <si>
    <t>Шампунь для бороды "Очищение и уход"</t>
  </si>
  <si>
    <t>Крем для волос и бороды "Уход и форма"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</si>
  <si>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color theme="3" tint="-0.499984740745262"/>
        <rFont val="Calibri"/>
        <family val="2"/>
        <charset val="204"/>
        <scheme val="minor"/>
      </rPr>
      <t xml:space="preserve"> Бальзам для бороды "Сила и блеск" 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</si>
  <si>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color theme="3" tint="-0.499984740745262"/>
        <rFont val="Calibri"/>
        <family val="2"/>
        <charset val="204"/>
        <scheme val="minor"/>
      </rPr>
      <t xml:space="preserve"> Воск для усов и бороды "Super фиксация" 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</si>
  <si>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color theme="3" tint="-0.499984740745262"/>
        <rFont val="Calibri"/>
        <family val="2"/>
        <charset val="204"/>
        <scheme val="minor"/>
      </rPr>
      <t xml:space="preserve">  Крем-бальзам для бороды "Густота и контроль" </t>
    </r>
  </si>
  <si>
    <r>
      <rPr>
        <b/>
        <sz val="12"/>
        <color rgb="FFFF0000"/>
        <rFont val="Calibri"/>
        <family val="2"/>
        <charset val="204"/>
        <scheme val="minor"/>
      </rPr>
      <t>NEW</t>
    </r>
    <r>
      <rPr>
        <sz val="11"/>
        <color theme="3" tint="-0.499984740745262"/>
        <rFont val="Calibri"/>
        <family val="2"/>
        <charset val="204"/>
        <scheme val="minor"/>
      </rPr>
      <t xml:space="preserve"> Масло для бороды "Питание и блеск"</t>
    </r>
  </si>
  <si>
    <r>
      <rPr>
        <b/>
        <sz val="14"/>
        <color rgb="FFFF0000"/>
        <rFont val="Bookman Old Style"/>
        <family val="1"/>
        <charset val="204"/>
      </rPr>
      <t>НОВИНКА</t>
    </r>
    <r>
      <rPr>
        <b/>
        <sz val="14"/>
        <color theme="0"/>
        <rFont val="Bookman Old Style"/>
        <family val="1"/>
        <charset val="204"/>
      </rPr>
      <t xml:space="preserve">   </t>
    </r>
    <r>
      <rPr>
        <b/>
        <sz val="14"/>
        <rFont val="Bookman Old Style"/>
        <family val="1"/>
        <charset val="204"/>
      </rPr>
      <t>BARBER BLACK</t>
    </r>
  </si>
  <si>
    <t>55*33*189</t>
  </si>
  <si>
    <t>90*90*43</t>
  </si>
  <si>
    <t>90*90*245</t>
  </si>
  <si>
    <t>60*60*217</t>
  </si>
  <si>
    <t>90*90*53</t>
  </si>
  <si>
    <t>42*42*165</t>
  </si>
  <si>
    <t>49*49*220</t>
  </si>
  <si>
    <t>45*55*162</t>
  </si>
  <si>
    <t>92*92*53</t>
  </si>
  <si>
    <t>38*38*149</t>
  </si>
  <si>
    <t>48*48*200</t>
  </si>
  <si>
    <t>90*90*56</t>
  </si>
  <si>
    <t>33*33*111</t>
  </si>
  <si>
    <t>44*44*23</t>
  </si>
  <si>
    <t>41*41*180</t>
  </si>
  <si>
    <t>66*66*35</t>
  </si>
  <si>
    <t>37*37*127</t>
  </si>
  <si>
    <t>49*49*94</t>
  </si>
  <si>
    <t>37*37*115</t>
  </si>
  <si>
    <t>Матовое масло для бороды "Расти борода"</t>
  </si>
  <si>
    <t>АХ8186</t>
  </si>
  <si>
    <t>80*80*260</t>
  </si>
  <si>
    <t>130*130*120</t>
  </si>
  <si>
    <t>117*117*154</t>
  </si>
  <si>
    <t xml:space="preserve">АХ8171   </t>
  </si>
  <si>
    <t>АХ8258</t>
  </si>
  <si>
    <t>4640026031334</t>
  </si>
  <si>
    <t>АХ8166</t>
  </si>
  <si>
    <t>Уход за волосами PFOFF бессульфатные</t>
  </si>
  <si>
    <t>АХ8249</t>
  </si>
  <si>
    <t>АХ8248</t>
  </si>
  <si>
    <t>АХ8250</t>
  </si>
  <si>
    <t>АХ8251</t>
  </si>
  <si>
    <t>120*120*190</t>
  </si>
  <si>
    <t>АХ8173</t>
  </si>
  <si>
    <t>АХ8174</t>
  </si>
  <si>
    <t>НАБОР ДЛЯ БОРОДЫ И УСОВ "УСАЧ-БОРОДАЧ": Шампунь для бороды "Очищение и уход" 100мл, Крем для волос и бороды "Уход и форма" 100мл, Бальзам для бороды "Сила и блеск" 50мл</t>
  </si>
  <si>
    <t>НАБОР ДЛЯ БОРОДЫ И УСОВ "ОЧИЩЕНИЕ И УХОД": Шампунь для бороды "Очищение и уход" 100мл, Масло для бороды "Питание и блеск" 50мл, Воск для бороды и усов "Super фиксация" 50мл</t>
  </si>
  <si>
    <t>ПОДАРОЧНЫЙ НАБОР "БРУТАЛ БОРОДАЧ": Шампунь для бороды "Очищение и уход" 100мл, Крем для волос и бороды "Уход и форма" 100мл, Бальзам для бороды "Сила и блеск" 50мл, Двуслойное масло для бороды "Рост и густота" 100мл, Масло для бороды "Питание и блеск" 50мл, Воск для усов и бороды "Super фиксация" 50мл</t>
  </si>
  <si>
    <t xml:space="preserve">"Виноградная косточка" VIP                     </t>
  </si>
  <si>
    <t>150мл</t>
  </si>
  <si>
    <t>Деликатный гель-скраб для чувствительной кожи</t>
  </si>
  <si>
    <t>Дополнительный расходник</t>
  </si>
  <si>
    <t>Дозатор 28 горло на флакон 500мл и 1000мл</t>
  </si>
  <si>
    <t>Пакет с логотипом AXIOMA</t>
  </si>
  <si>
    <t>Деревянный короб с замком и логотипом AXIOMA BARBER</t>
  </si>
  <si>
    <t>Цена</t>
  </si>
  <si>
    <t>Заказ, кол-во</t>
  </si>
  <si>
    <t>Сумма</t>
  </si>
  <si>
    <t>Крем-скраб для рук "Миндаль и облепиха"</t>
  </si>
  <si>
    <t>Крем-скраб для рук "Тропические фрукты"</t>
  </si>
  <si>
    <r>
      <rPr>
        <b/>
        <i/>
        <sz val="12"/>
        <color rgb="FFFF0000"/>
        <rFont val="Arial"/>
        <family val="2"/>
        <charset val="204"/>
      </rPr>
      <t>NEW</t>
    </r>
    <r>
      <rPr>
        <b/>
        <i/>
        <sz val="12"/>
        <rFont val="Arial"/>
        <family val="2"/>
        <charset val="204"/>
      </rPr>
      <t xml:space="preserve"> СОЛЬ для ВАНН </t>
    </r>
  </si>
  <si>
    <t>АХ8026</t>
  </si>
  <si>
    <t>Соль для ванн RELAX с антибактериальным эффектом</t>
  </si>
  <si>
    <t>136*79*300</t>
  </si>
  <si>
    <t>АХ8025</t>
  </si>
  <si>
    <t>Соль для ванн ANTI-CELLULITE с лимфодренажным эффектом</t>
  </si>
  <si>
    <t>АХ8027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</si>
  <si>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rFont val="Calibri"/>
        <family val="2"/>
        <charset val="204"/>
        <scheme val="minor"/>
      </rPr>
      <t xml:space="preserve"> Соль для ванн Exstreme force for man</t>
    </r>
  </si>
  <si>
    <t xml:space="preserve">Масло для тела "Восстановление всех функций кожи" </t>
  </si>
  <si>
    <t>Моделирующий гель для обертывания "Питание и упругость" ШОКОЛАДНЫЙ</t>
  </si>
  <si>
    <t xml:space="preserve"> Гель-бальзам с лечебным действием HOT EFFECT для тела </t>
  </si>
  <si>
    <t>UNIVERSAL Гель для умывания для воспаленной кожи (для ежедневного ухода)</t>
  </si>
  <si>
    <t xml:space="preserve">MAN  Гель для умывания с охлаждающим эффектом  </t>
  </si>
  <si>
    <t>Нежный скраб -шербет для пилинга Банановый рай</t>
  </si>
  <si>
    <t>Нежный скраб -шербет для пилинга Шоколадный бум</t>
  </si>
  <si>
    <t>Нежный скраб -шербет для пилинга Клубничный шелк</t>
  </si>
  <si>
    <t xml:space="preserve">Шампунь бессульфатный для волос  Cleansing &amp; Nutrition </t>
  </si>
  <si>
    <t>Шампунь бессульфатный для волос  Cleansing &amp; Moisturizing</t>
  </si>
  <si>
    <t>Бальзам бессульфатный для волос  Moisturizing &amp; Nutrition</t>
  </si>
  <si>
    <r>
      <t xml:space="preserve"> Гель-бальзам с лечебным действием ICE EFFECT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 для ног </t>
    </r>
  </si>
  <si>
    <r>
      <t>MAN Шампунь и гель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"2В1"</t>
    </r>
  </si>
  <si>
    <r>
      <rPr>
        <b/>
        <sz val="11"/>
        <color rgb="FFFF0000"/>
        <rFont val="Calibri"/>
        <family val="2"/>
        <charset val="204"/>
        <scheme val="minor"/>
      </rPr>
      <t>NEW top!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1"/>
        <color theme="5" tint="-0.499984740745262"/>
        <rFont val="Calibri"/>
        <family val="2"/>
        <charset val="204"/>
        <scheme val="minor"/>
      </rPr>
      <t>Гель-скраб с АНА-кислотами "Пилинг-эксфолиант"</t>
    </r>
  </si>
  <si>
    <r>
      <rPr>
        <b/>
        <sz val="11"/>
        <color rgb="FFFF0000"/>
        <rFont val="Calibri"/>
        <family val="2"/>
        <charset val="204"/>
        <scheme val="minor"/>
      </rPr>
      <t xml:space="preserve">top! </t>
    </r>
    <r>
      <rPr>
        <sz val="11"/>
        <color theme="5" tint="-0.499984740745262"/>
        <rFont val="Calibri"/>
        <family val="2"/>
        <charset val="204"/>
        <scheme val="minor"/>
      </rPr>
      <t>Гидрофильное гель-масло для умывания "Манго"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</si>
  <si>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color theme="5" tint="-0.499984740745262"/>
        <rFont val="Calibri"/>
        <family val="2"/>
        <charset val="204"/>
        <scheme val="minor"/>
      </rPr>
      <t xml:space="preserve"> Плотный крем для лица для сухой и обезвоженной кожи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</si>
  <si>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1"/>
        <color theme="5" tint="-0.499984740745262"/>
        <rFont val="Calibri"/>
        <family val="2"/>
        <charset val="204"/>
        <scheme val="minor"/>
      </rPr>
      <t xml:space="preserve">Жидкие патчи для глаз 15мл (голубые) </t>
    </r>
  </si>
  <si>
    <r>
      <rPr>
        <b/>
        <sz val="11"/>
        <color rgb="FFFF0000"/>
        <rFont val="Calibri"/>
        <family val="2"/>
        <charset val="204"/>
        <scheme val="minor"/>
      </rPr>
      <t>NEW top!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1"/>
        <color theme="5" tint="-0.499984740745262"/>
        <rFont val="Calibri"/>
        <family val="2"/>
        <charset val="204"/>
        <scheme val="minor"/>
      </rPr>
      <t xml:space="preserve">Крем-маска для лица "ПЕПТИД и коллаген" бото-реконструктор 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</si>
  <si>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 </t>
    </r>
    <r>
      <rPr>
        <sz val="11"/>
        <color theme="5" tint="-0.499984740745262"/>
        <rFont val="Calibri"/>
        <family val="2"/>
        <charset val="204"/>
        <scheme val="minor"/>
      </rPr>
      <t xml:space="preserve">Жидкие патчи для губ 15мл (розовые) </t>
    </r>
  </si>
  <si>
    <t xml:space="preserve">Гель-маска для лица "Очищение и омоложение" </t>
  </si>
  <si>
    <r>
      <rPr>
        <b/>
        <sz val="11"/>
        <color rgb="FFFF0000"/>
        <rFont val="Calibri"/>
        <family val="2"/>
        <charset val="204"/>
        <scheme val="minor"/>
      </rPr>
      <t xml:space="preserve">top! </t>
    </r>
    <r>
      <rPr>
        <sz val="11"/>
        <color theme="3" tint="-0.499984740745262"/>
        <rFont val="Calibri"/>
        <family val="2"/>
        <charset val="204"/>
        <scheme val="minor"/>
      </rPr>
      <t>Двуслойное масло для бороды "Рост и густота"</t>
    </r>
  </si>
  <si>
    <r>
      <rPr>
        <b/>
        <sz val="11"/>
        <color rgb="FFFF0000"/>
        <rFont val="Calibri"/>
        <family val="2"/>
        <charset val="204"/>
        <scheme val="minor"/>
      </rPr>
      <t xml:space="preserve">top! </t>
    </r>
    <r>
      <rPr>
        <sz val="11"/>
        <color theme="3" tint="-0.499984740745262"/>
        <rFont val="Calibri"/>
        <family val="2"/>
        <charset val="204"/>
        <scheme val="minor"/>
      </rPr>
      <t>НАБОР ДЛЯ БОРОДЫ И УСОВ "РАСТИ БОРОДА": Двуслойное масло для бороды "Рост и густота"100мл, Масло для бороды "Питание и блеск" 50мл, Бальзам для бороды "Сила и блеск" 50мл</t>
    </r>
  </si>
  <si>
    <t xml:space="preserve"> АХ8125              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</si>
  <si>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rFont val="Calibri"/>
        <family val="2"/>
        <charset val="204"/>
        <scheme val="minor"/>
      </rPr>
      <t xml:space="preserve"> Био Крем-баттер для рук</t>
    </r>
  </si>
  <si>
    <t xml:space="preserve">АХ8126    </t>
  </si>
  <si>
    <r>
      <rPr>
        <b/>
        <sz val="11"/>
        <color rgb="FFFF0000"/>
        <rFont val="Calibri"/>
        <family val="2"/>
        <charset val="204"/>
        <scheme val="minor"/>
      </rPr>
      <t xml:space="preserve"> NEW</t>
    </r>
    <r>
      <rPr>
        <sz val="11"/>
        <color rgb="FF643200"/>
        <rFont val="Calibri"/>
        <family val="2"/>
        <charset val="204"/>
        <scheme val="minor"/>
      </rPr>
      <t xml:space="preserve"> Крем-суфле для рук SPA-Professional</t>
    </r>
  </si>
  <si>
    <t xml:space="preserve">Масло для тела "Антицеллюлитное"  </t>
  </si>
  <si>
    <t>Парфюмерный крем для рук и тела La passion</t>
  </si>
  <si>
    <t>Парфюмерный крем для рук и тела La seduction</t>
  </si>
  <si>
    <t>Парфюмерный гель для душа Le charme</t>
  </si>
  <si>
    <t>Парфюмерный гель для душа La maitrise</t>
  </si>
  <si>
    <t>Парфюмерный гель для душа L'intrigue</t>
  </si>
  <si>
    <t>Парфюмерный гель для душа La passion</t>
  </si>
  <si>
    <t>Бальзам-масло для губ  "Гипоаллергенное" АЛОЭ-ВЕРА</t>
  </si>
  <si>
    <t>Бальзам-масло для губ "Защита и увлажнение" ГРЕЙПФРУТ</t>
  </si>
  <si>
    <t>Бальзам-масло для губ "Увлажнение и питание" ШОКОЛАД</t>
  </si>
  <si>
    <t>Бальзам-масло для губ "Заживление микротрещин" МАЛИНА</t>
  </si>
  <si>
    <t>AX8021</t>
  </si>
  <si>
    <t>Масло для тела рук и ног "Комплексный уход"</t>
  </si>
  <si>
    <t>4640026030702</t>
  </si>
  <si>
    <t>AX8010</t>
  </si>
  <si>
    <t>AX8019</t>
  </si>
  <si>
    <t>AX8020</t>
  </si>
  <si>
    <t xml:space="preserve">Масло-маска для волос "Комплексный уход"  </t>
  </si>
  <si>
    <t xml:space="preserve">Масло-маска для волос "Против выпадения"   </t>
  </si>
  <si>
    <t xml:space="preserve"> АХ8160</t>
  </si>
  <si>
    <r>
      <rPr>
        <b/>
        <sz val="11"/>
        <color rgb="FFFF0000"/>
        <rFont val="Calibri"/>
        <family val="2"/>
        <charset val="204"/>
        <scheme val="minor"/>
      </rPr>
      <t>top!</t>
    </r>
    <r>
      <rPr>
        <sz val="11"/>
        <color rgb="FF643200"/>
        <rFont val="Calibri"/>
        <family val="2"/>
        <charset val="204"/>
        <scheme val="minor"/>
      </rPr>
      <t xml:space="preserve"> Бальзам-масло для губ "Интенсивное восстановление" АРГАНА</t>
    </r>
  </si>
  <si>
    <r>
      <rPr>
        <b/>
        <sz val="11"/>
        <color rgb="FFFF0000"/>
        <rFont val="Calibri"/>
        <family val="2"/>
        <charset val="204"/>
        <scheme val="minor"/>
      </rPr>
      <t>top!</t>
    </r>
    <r>
      <rPr>
        <sz val="11"/>
        <color rgb="FF643200"/>
        <rFont val="Calibri"/>
        <family val="2"/>
        <charset val="204"/>
        <scheme val="minor"/>
      </rPr>
      <t xml:space="preserve"> Парфюмерный гель для душа L'affection</t>
    </r>
  </si>
  <si>
    <t>Горячий гель для обертывания "Антицеллюлит" ЦИТРУСОВЫЙ</t>
  </si>
  <si>
    <t>Сухой сахарный скраб для тела "Шоколад "</t>
  </si>
  <si>
    <t xml:space="preserve">Сухой сахарный скраб для тела "Цитрус" </t>
  </si>
  <si>
    <t>Сахарный скраб для тела "Обновление омоложение"  КОКОС</t>
  </si>
  <si>
    <t>Сахарный скраб для тела  "Антицеллюлит"  МАНГО</t>
  </si>
  <si>
    <t xml:space="preserve">Баттер для тела и лица "Восстановление всех функций кожи"  для тела и лица </t>
  </si>
  <si>
    <t xml:space="preserve">Баттер для тела "ANTIцеллюлитное" для тела  </t>
  </si>
  <si>
    <t xml:space="preserve">Баттер для тела  "DETOX" для тела </t>
  </si>
  <si>
    <t>Массажное масло для тела "Восстановление всех функций кожи"</t>
  </si>
  <si>
    <t>Массажное масло для тела  "DETOX"</t>
  </si>
  <si>
    <t>Массажное масло для тела  "Коррекция фигуры"</t>
  </si>
  <si>
    <t>Массажное масло для тела  "Упругость"</t>
  </si>
  <si>
    <t>Массажное масло для тела  "ANTIоксидантное"</t>
  </si>
  <si>
    <t>Массажное масло для тела  "RELAX"</t>
  </si>
  <si>
    <t>Массажное масло для тела "Персик" масло универсальное</t>
  </si>
  <si>
    <t>Массажное масло для тела "Апельсин" масло универсальное</t>
  </si>
  <si>
    <t>Массажное масло для тела "Виноград" масло универсальное</t>
  </si>
  <si>
    <t>Массажное масло для тела  "Восстановление всех функций кожи"</t>
  </si>
  <si>
    <t>Массажное масло для тела  "ANTIцеллюлитное"</t>
  </si>
  <si>
    <t xml:space="preserve"> Массажное масло для тела "ANTIоксидантное"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</si>
  <si>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rFont val="Calibri"/>
        <family val="2"/>
        <charset val="204"/>
        <scheme val="minor"/>
      </rPr>
      <t xml:space="preserve"> НАБОР ДЛЯ ЛИЦА AXIOMA BLACK "FACE MAN Anti-Age":  Гель для умывания с охлаждающим эффектом  150мл, Гель-маска для лица "Очищение и омоложение" 50мл, Крем для рук и лиц Универсальный 50мл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</si>
  <si>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rFont val="Calibri"/>
        <family val="2"/>
        <charset val="204"/>
        <scheme val="minor"/>
      </rPr>
      <t xml:space="preserve"> НАБОР ДЛЯ БОРОДЫ И УСОВ AXIOMA  BLACK "VIP BARBER": Шампунь для бороды и волос "Очищение и питание" 150мл, Воск-бальзам для бороды и усов (в шариках) 50гр, Матовое масло для бороды "Расти борода" 30мл</t>
    </r>
  </si>
  <si>
    <t>АХ8154</t>
  </si>
  <si>
    <t>Мелкий ОПТ от 20 000р</t>
  </si>
  <si>
    <t>ОПТ                          от 45 000</t>
  </si>
  <si>
    <t>Мелкий ОПТ         от 20 000</t>
  </si>
  <si>
    <t>Опт        от 45 000</t>
  </si>
  <si>
    <t>Опт от             45 000</t>
  </si>
  <si>
    <t>Мелкий ОПТ      от 20 000</t>
  </si>
  <si>
    <t>Мелкий ОПТ  от    20 000</t>
  </si>
  <si>
    <t>Опт    от     45 000</t>
  </si>
  <si>
    <r>
      <t>SALE</t>
    </r>
    <r>
      <rPr>
        <b/>
        <sz val="12"/>
        <color theme="0"/>
        <rFont val="Calibri"/>
        <family val="2"/>
        <charset val="204"/>
        <scheme val="minor"/>
      </rPr>
      <t xml:space="preserve"> *акционный товар в ограниченном кол-ве</t>
    </r>
  </si>
  <si>
    <r>
      <rPr>
        <b/>
        <sz val="10"/>
        <color rgb="FFFF0000"/>
        <rFont val="Calibri"/>
        <family val="2"/>
        <charset val="204"/>
        <scheme val="minor"/>
      </rPr>
      <t xml:space="preserve">NEW </t>
    </r>
    <r>
      <rPr>
        <sz val="10"/>
        <color theme="6" tint="-0.499984740745262"/>
        <rFont val="Calibri"/>
        <family val="2"/>
        <charset val="204"/>
        <scheme val="minor"/>
      </rPr>
      <t xml:space="preserve">Охлаждающий крем-актив «Ледяное обертывание» </t>
    </r>
  </si>
  <si>
    <r>
      <rPr>
        <b/>
        <sz val="10"/>
        <color rgb="FFFF0000"/>
        <rFont val="Calibri"/>
        <family val="2"/>
        <charset val="204"/>
        <scheme val="minor"/>
      </rPr>
      <t>NEW</t>
    </r>
    <r>
      <rPr>
        <sz val="10"/>
        <color theme="6" tint="-0.499984740745262"/>
        <rFont val="Calibri"/>
        <family val="2"/>
        <charset val="204"/>
        <scheme val="minor"/>
      </rPr>
      <t xml:space="preserve"> Контрастный крем для обертывания «Тройной эффект» </t>
    </r>
  </si>
  <si>
    <r>
      <t>Сахарный скраб для тела  "Очищение и уход"</t>
    </r>
    <r>
      <rPr>
        <sz val="10"/>
        <color rgb="FF643200"/>
        <rFont val="Calibri"/>
        <family val="2"/>
        <charset val="204"/>
        <scheme val="minor"/>
      </rPr>
      <t xml:space="preserve"> VIP </t>
    </r>
    <r>
      <rPr>
        <sz val="10"/>
        <color theme="6" tint="-0.499984740745262"/>
        <rFont val="Calibri"/>
        <family val="2"/>
        <charset val="204"/>
        <scheme val="minor"/>
      </rPr>
      <t>КОФЕ ШОКОЛАД</t>
    </r>
  </si>
  <si>
    <r>
      <rPr>
        <b/>
        <sz val="10"/>
        <color rgb="FFFF0000"/>
        <rFont val="Calibri"/>
        <family val="2"/>
        <charset val="204"/>
        <scheme val="minor"/>
      </rPr>
      <t>NEW</t>
    </r>
    <r>
      <rPr>
        <sz val="10"/>
        <color theme="6" tint="-0.499984740745262"/>
        <rFont val="Calibri"/>
        <family val="2"/>
        <charset val="204"/>
        <scheme val="minor"/>
      </rPr>
      <t xml:space="preserve"> Бессульфатный солевой скраб «3 вида соли» </t>
    </r>
  </si>
  <si>
    <r>
      <rPr>
        <b/>
        <sz val="10"/>
        <color rgb="FFFF0000"/>
        <rFont val="Calibri"/>
        <family val="2"/>
        <charset val="204"/>
        <scheme val="minor"/>
      </rPr>
      <t>NEW</t>
    </r>
    <r>
      <rPr>
        <sz val="10"/>
        <color theme="6" tint="-0.499984740745262"/>
        <rFont val="Calibri"/>
        <family val="2"/>
        <charset val="204"/>
        <scheme val="minor"/>
      </rPr>
      <t xml:space="preserve"> Солевой пенящийся скраб «Антицеллюлитный» цитрус </t>
    </r>
  </si>
  <si>
    <r>
      <t xml:space="preserve">Базовое масло для тела, лица и волос "Виноградная косточка" </t>
    </r>
    <r>
      <rPr>
        <b/>
        <sz val="10"/>
        <color rgb="FFFF0000"/>
        <rFont val="Calibri"/>
        <family val="2"/>
        <charset val="204"/>
        <scheme val="minor"/>
      </rPr>
      <t>VIP</t>
    </r>
    <r>
      <rPr>
        <b/>
        <sz val="10"/>
        <color theme="6" tint="-0.499984740745262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 xml:space="preserve">                                           </t>
    </r>
    <r>
      <rPr>
        <sz val="10"/>
        <color rgb="FFFF0000"/>
        <rFont val="Calibri"/>
        <family val="2"/>
        <charset val="204"/>
        <scheme val="minor"/>
      </rPr>
      <t xml:space="preserve"> </t>
    </r>
  </si>
  <si>
    <r>
      <rPr>
        <b/>
        <sz val="10"/>
        <color rgb="FFFF0000"/>
        <rFont val="Calibri"/>
        <family val="2"/>
        <charset val="204"/>
        <scheme val="minor"/>
      </rPr>
      <t xml:space="preserve"> top! </t>
    </r>
    <r>
      <rPr>
        <sz val="10"/>
        <rFont val="Calibri"/>
        <family val="2"/>
        <charset val="204"/>
        <scheme val="minor"/>
      </rPr>
      <t>Массажное масло для тела</t>
    </r>
    <r>
      <rPr>
        <b/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>"ANTIцеллюлитное"</t>
    </r>
  </si>
  <si>
    <r>
      <rPr>
        <b/>
        <sz val="10"/>
        <color rgb="FFFF0000"/>
        <rFont val="Calibri"/>
        <family val="2"/>
        <charset val="204"/>
        <scheme val="minor"/>
      </rPr>
      <t>NEW top!</t>
    </r>
    <r>
      <rPr>
        <sz val="10"/>
        <color theme="6" tint="-0.499984740745262"/>
        <rFont val="Calibri"/>
        <family val="2"/>
        <charset val="204"/>
        <scheme val="minor"/>
      </rPr>
      <t xml:space="preserve"> Токопроводящие розовое масло для аппартных процедур </t>
    </r>
  </si>
  <si>
    <r>
      <rPr>
        <b/>
        <sz val="10"/>
        <color rgb="FFFF0000"/>
        <rFont val="Calibri"/>
        <family val="2"/>
        <charset val="204"/>
        <scheme val="minor"/>
      </rPr>
      <t>top!</t>
    </r>
    <r>
      <rPr>
        <sz val="10"/>
        <color theme="6" tint="-0.499984740745262"/>
        <rFont val="Calibri"/>
        <family val="2"/>
        <charset val="204"/>
        <scheme val="minor"/>
      </rPr>
      <t xml:space="preserve"> Массажное масло для тела "Персик" масло универсальное</t>
    </r>
  </si>
  <si>
    <r>
      <rPr>
        <b/>
        <sz val="10"/>
        <color rgb="FFFF0000"/>
        <rFont val="Calibri"/>
        <family val="2"/>
        <charset val="204"/>
        <scheme val="minor"/>
      </rPr>
      <t xml:space="preserve">top! </t>
    </r>
    <r>
      <rPr>
        <sz val="10"/>
        <rFont val="Calibri"/>
        <family val="2"/>
        <charset val="204"/>
        <scheme val="minor"/>
      </rPr>
      <t>Массажное масло для тела</t>
    </r>
    <r>
      <rPr>
        <b/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>"Апельсин" масло универсальное</t>
    </r>
  </si>
  <si>
    <r>
      <rPr>
        <b/>
        <sz val="10"/>
        <color rgb="FFFF0000"/>
        <rFont val="Calibri"/>
        <family val="2"/>
        <charset val="204"/>
        <scheme val="minor"/>
      </rPr>
      <t>top!</t>
    </r>
    <r>
      <rPr>
        <sz val="10"/>
        <color theme="6" tint="-0.499984740745262"/>
        <rFont val="Calibri"/>
        <family val="2"/>
        <charset val="204"/>
        <scheme val="minor"/>
      </rPr>
      <t xml:space="preserve"> Массажное масло для тела Виноград" масло универсальное</t>
    </r>
  </si>
  <si>
    <t>AXIOMA HOME - средства для ухода за волосами</t>
  </si>
  <si>
    <t>Масло-маски для волос</t>
  </si>
  <si>
    <t>АКЦИЯ!!!</t>
  </si>
  <si>
    <t>АХ8172</t>
  </si>
  <si>
    <t xml:space="preserve">АХ8024 </t>
  </si>
  <si>
    <t>Масло-активатор для тела "Жиросжигающее"</t>
  </si>
  <si>
    <t xml:space="preserve">АХ8028   </t>
  </si>
  <si>
    <t>Моделирующее масло для тела "Коррекция фигуры"</t>
  </si>
  <si>
    <t xml:space="preserve">АХ8029   </t>
  </si>
  <si>
    <t xml:space="preserve">Легкое масло для тела "Омоложение" </t>
  </si>
  <si>
    <t xml:space="preserve">АХ8030 </t>
  </si>
  <si>
    <r>
      <rPr>
        <b/>
        <sz val="10"/>
        <color rgb="FFFF0000"/>
        <rFont val="Calibri"/>
        <family val="2"/>
        <charset val="204"/>
        <scheme val="minor"/>
      </rPr>
      <t>top!</t>
    </r>
    <r>
      <rPr>
        <sz val="10"/>
        <color theme="6" tint="-0.499984740745262"/>
        <rFont val="Calibri"/>
        <family val="2"/>
        <charset val="204"/>
        <scheme val="minor"/>
      </rPr>
      <t xml:space="preserve"> Гель для обертывания "Жиросжигающий"  с комплексом LPD"s Nicotinato de Metilo</t>
    </r>
  </si>
  <si>
    <t>AXIOMA HOME SUMMER - средства для защиты от солнца</t>
  </si>
  <si>
    <t xml:space="preserve">АХ8023  </t>
  </si>
  <si>
    <r>
      <rPr>
        <b/>
        <sz val="10"/>
        <color rgb="FFFF0000"/>
        <rFont val="Calibri"/>
        <family val="2"/>
        <charset val="204"/>
        <scheme val="minor"/>
      </rPr>
      <t>NEW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>Крио-обертывание "Ледяное моделирование"</t>
    </r>
  </si>
  <si>
    <t xml:space="preserve">АХ8135 </t>
  </si>
  <si>
    <t>Тающее масло для идеального загара "Сomplex Full Light &amp; argania spinosa"</t>
  </si>
  <si>
    <t>Солнцезащитный вельвет-крем для лица "Защита и омоложение" SPF 50+</t>
  </si>
  <si>
    <t xml:space="preserve"> АХ8131            </t>
  </si>
  <si>
    <t>Антицеллюлитное масло 2в1 "Beta-carotene &amp; laminaria"</t>
  </si>
  <si>
    <t xml:space="preserve"> АХ8132                  </t>
  </si>
  <si>
    <t>Масло для волос защита от солнца и соли "Mauritia flexuosa fruit oil &amp; amaranthus"</t>
  </si>
  <si>
    <t>АХ8133</t>
  </si>
  <si>
    <t>Крем-бальзам после загара охлаждающая вуаль "Menthol &amp; eucalyptus"</t>
  </si>
  <si>
    <t xml:space="preserve">АХ8134 </t>
  </si>
  <si>
    <t>Ледяной гель после загара SOS-SUN-EXPERT "Spearmint &amp; D- panthenol"</t>
  </si>
  <si>
    <t>АХ8136</t>
  </si>
  <si>
    <t>SUMMER - средства для защиты от солнца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</si>
</sst>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\ _₽_-;\-* #,##0\ _₽_-;_-* &quot;-&quot;??\ _₽_-;_-@_-"/>
    <numFmt numFmtId="165" formatCode="#,##0\ _₽"/>
    <numFmt numFmtId="166" formatCode="_-* #,##0\ &quot;₽&quot;_-;\-* #,##0\ &quot;₽&quot;_-;_-* &quot;-&quot;??\ &quot;₽&quot;_-;_-@_-"/>
  </numFmts>
  <fonts count="9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3" tint="-0.499984740745262"/>
      <name val="Calibri"/>
      <family val="2"/>
      <charset val="204"/>
      <scheme val="minor"/>
    </font>
    <font>
      <sz val="11"/>
      <color rgb="FF643200"/>
      <name val="Calibri"/>
      <family val="2"/>
      <charset val="204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color theme="3" tint="-0.499984740745262"/>
      <name val="Calibri"/>
      <family val="2"/>
      <charset val="204"/>
      <scheme val="minor"/>
    </font>
    <font>
      <sz val="9"/>
      <color theme="3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sz val="10"/>
      <color theme="6" tint="-0.499984740745262"/>
      <name val="Calibri"/>
      <family val="2"/>
      <charset val="204"/>
      <scheme val="minor"/>
    </font>
    <font>
      <sz val="10"/>
      <color rgb="FF643200"/>
      <name val="Calibri"/>
      <family val="2"/>
      <charset val="204"/>
      <scheme val="minor"/>
    </font>
    <font>
      <b/>
      <sz val="12"/>
      <color theme="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1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3" tint="-0.249977111117893"/>
      <name val="Century Schoolbook"/>
      <family val="1"/>
      <charset val="204"/>
    </font>
    <font>
      <b/>
      <sz val="11"/>
      <color theme="0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1"/>
      <name val="Century Gothic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6"/>
      <color theme="3" tint="-0.499984740745262"/>
      <name val="Arial"/>
      <family val="2"/>
      <charset val="204"/>
    </font>
    <font>
      <b/>
      <i/>
      <sz val="12"/>
      <color theme="0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theme="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u/>
      <sz val="12"/>
      <color theme="0"/>
      <name val="Calibri"/>
      <family val="2"/>
      <charset val="204"/>
      <scheme val="minor"/>
    </font>
    <font>
      <b/>
      <i/>
      <sz val="16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i/>
      <sz val="14"/>
      <color theme="3" tint="-0.49998474074526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i/>
      <sz val="16"/>
      <color rgb="FFFF0000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theme="0"/>
      <name val="Bookman Old Style"/>
      <family val="1"/>
      <charset val="204"/>
    </font>
    <font>
      <b/>
      <sz val="14"/>
      <color rgb="FFFF0000"/>
      <name val="Bookman Old Style"/>
      <family val="1"/>
      <charset val="204"/>
    </font>
    <font>
      <b/>
      <sz val="12"/>
      <color rgb="FFFF0000"/>
      <name val="Calibri"/>
      <family val="2"/>
      <charset val="204"/>
      <scheme val="minor"/>
    </font>
    <font>
      <sz val="11"/>
      <color theme="5" tint="-0.499984740745262"/>
      <name val="Calibri"/>
      <family val="2"/>
      <charset val="204"/>
      <scheme val="minor"/>
    </font>
    <font>
      <b/>
      <i/>
      <sz val="12"/>
      <color theme="5" tint="-0.499984740745262"/>
      <name val="Arial"/>
      <family val="2"/>
      <charset val="204"/>
    </font>
    <font>
      <sz val="10"/>
      <color theme="5" tint="-0.499984740745262"/>
      <name val="Calibri"/>
      <family val="2"/>
      <charset val="204"/>
      <scheme val="minor"/>
    </font>
    <font>
      <strike/>
      <sz val="11"/>
      <color theme="5" tint="-0.499984740745262"/>
      <name val="Calibri"/>
      <family val="2"/>
      <charset val="204"/>
      <scheme val="minor"/>
    </font>
    <font>
      <b/>
      <sz val="11"/>
      <color theme="5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333300"/>
      <name val="Calibri"/>
      <family val="2"/>
      <charset val="204"/>
      <scheme val="minor"/>
    </font>
    <font>
      <sz val="11"/>
      <color rgb="FF333300"/>
      <name val="Calibri"/>
      <family val="2"/>
      <charset val="204"/>
      <scheme val="minor"/>
    </font>
    <font>
      <b/>
      <sz val="11"/>
      <color rgb="FF333300"/>
      <name val="Calibri"/>
      <family val="2"/>
      <charset val="204"/>
      <scheme val="minor"/>
    </font>
    <font>
      <b/>
      <i/>
      <sz val="12"/>
      <color rgb="FF333300"/>
      <name val="Calibri"/>
      <family val="2"/>
      <charset val="204"/>
      <scheme val="minor"/>
    </font>
    <font>
      <b/>
      <sz val="14"/>
      <name val="Bookman Old Style"/>
      <family val="1"/>
      <charset val="204"/>
    </font>
    <font>
      <sz val="9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sz val="12"/>
      <color theme="3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FF0000"/>
      <name val="Cambria"/>
      <family val="1"/>
      <charset val="204"/>
      <scheme val="major"/>
    </font>
    <font>
      <b/>
      <i/>
      <sz val="10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b/>
      <sz val="10"/>
      <color theme="1"/>
      <name val="Cambria"/>
      <family val="1"/>
      <charset val="204"/>
      <scheme val="major"/>
    </font>
    <font>
      <sz val="10"/>
      <color rgb="FFFF0000"/>
      <name val="Calibri"/>
      <family val="2"/>
      <charset val="204"/>
      <scheme val="minor"/>
    </font>
    <font>
      <i/>
      <sz val="10"/>
      <color theme="6" tint="-0.499984740745262"/>
      <name val="Arial"/>
      <family val="2"/>
      <charset val="204"/>
    </font>
    <font>
      <b/>
      <i/>
      <sz val="10"/>
      <color theme="6" tint="-0.499984740745262"/>
      <name val="Arial"/>
      <family val="2"/>
      <charset val="204"/>
    </font>
    <font>
      <b/>
      <sz val="10"/>
      <color theme="6" tint="-0.499984740745262"/>
      <name val="Calibri"/>
      <family val="2"/>
      <charset val="204"/>
      <scheme val="minor"/>
    </font>
    <font>
      <b/>
      <sz val="10"/>
      <name val="Cambria"/>
      <family val="1"/>
      <charset val="204"/>
      <scheme val="major"/>
    </font>
    <font>
      <strike/>
      <sz val="10"/>
      <name val="Calibri"/>
      <family val="2"/>
      <charset val="204"/>
      <scheme val="minor"/>
    </font>
    <font>
      <b/>
      <i/>
      <sz val="16"/>
      <color theme="9" tint="-0.499984740745262"/>
      <name val="Arial"/>
      <family val="2"/>
      <charset val="204"/>
    </font>
    <font>
      <sz val="11"/>
      <color theme="9" tint="-0.499984740745262"/>
      <name val="Calibri"/>
      <family val="2"/>
      <charset val="204"/>
      <scheme val="minor"/>
    </font>
    <font>
      <sz val="10"/>
      <color rgb="FF793905"/>
      <name val="Calibri"/>
      <family val="2"/>
      <charset val="204"/>
      <scheme val="minor"/>
    </font>
    <font>
      <sz val="11"/>
      <color rgb="FF793905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2781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indexed="64"/>
      </right>
      <top style="dotted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/>
      <right style="thin">
        <color theme="0"/>
      </right>
      <top/>
      <bottom style="double">
        <color indexed="64"/>
      </bottom>
      <diagonal/>
    </border>
    <border>
      <left style="thin">
        <color theme="0"/>
      </left>
      <right style="thin">
        <color theme="0"/>
      </right>
      <top/>
      <bottom style="double">
        <color indexed="64"/>
      </bottom>
      <diagonal/>
    </border>
    <border>
      <left style="thin">
        <color theme="0"/>
      </left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auto="1"/>
      </bottom>
      <diagonal/>
    </border>
    <border>
      <left style="dotted">
        <color indexed="64"/>
      </left>
      <right style="dotted">
        <color indexed="64"/>
      </right>
      <top/>
      <bottom style="dotted">
        <color auto="1"/>
      </bottom>
      <diagonal/>
    </border>
    <border>
      <left style="dotted">
        <color indexed="64"/>
      </left>
      <right style="medium">
        <color indexed="64"/>
      </right>
      <top/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medium">
        <color indexed="64"/>
      </left>
      <right style="dotted">
        <color indexed="64"/>
      </right>
      <top style="dotted">
        <color auto="1"/>
      </top>
      <bottom/>
      <diagonal/>
    </border>
    <border>
      <left/>
      <right style="dotted">
        <color theme="0"/>
      </right>
      <top style="dotted">
        <color auto="1"/>
      </top>
      <bottom style="dotted">
        <color theme="0"/>
      </bottom>
      <diagonal/>
    </border>
    <border>
      <left style="dotted">
        <color theme="0"/>
      </left>
      <right style="dotted">
        <color theme="0"/>
      </right>
      <top style="dotted">
        <color auto="1"/>
      </top>
      <bottom style="dotted">
        <color theme="0"/>
      </bottom>
      <diagonal/>
    </border>
    <border>
      <left style="dotted">
        <color theme="0"/>
      </left>
      <right/>
      <top style="dotted">
        <color auto="1"/>
      </top>
      <bottom style="dotted">
        <color theme="0"/>
      </bottom>
      <diagonal/>
    </border>
    <border>
      <left/>
      <right style="dotted">
        <color theme="0"/>
      </right>
      <top style="dotted">
        <color theme="0"/>
      </top>
      <bottom style="dotted">
        <color theme="0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dotted">
        <color theme="0"/>
      </left>
      <right/>
      <top style="dotted">
        <color theme="0"/>
      </top>
      <bottom style="dotted">
        <color theme="0"/>
      </bottom>
      <diagonal/>
    </border>
    <border>
      <left/>
      <right style="dotted">
        <color theme="0"/>
      </right>
      <top style="dotted">
        <color theme="0"/>
      </top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/>
      <diagonal/>
    </border>
    <border>
      <left style="dotted">
        <color theme="0"/>
      </left>
      <right/>
      <top style="dotted">
        <color theme="0"/>
      </top>
      <bottom/>
      <diagonal/>
    </border>
  </borders>
  <cellStyleXfs count="18">
    <xf numFmtId="0" fontId="0" fillId="0" borderId="0"/>
    <xf numFmtId="0" fontId="1" fillId="0" borderId="0"/>
    <xf numFmtId="0" fontId="2" fillId="0" borderId="0"/>
    <xf numFmtId="0" fontId="18" fillId="6" borderId="1" applyNumberFormat="0" applyAlignment="0" applyProtection="0"/>
    <xf numFmtId="0" fontId="10" fillId="0" borderId="2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0" borderId="0"/>
    <xf numFmtId="0" fontId="50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</cellStyleXfs>
  <cellXfs count="451">
    <xf numFmtId="0" fontId="0" fillId="0" borderId="0" xfId="0"/>
    <xf numFmtId="0" fontId="17" fillId="0" borderId="0" xfId="0" applyFont="1" applyBorder="1" applyAlignment="1">
      <alignment vertical="center"/>
    </xf>
    <xf numFmtId="164" fontId="6" fillId="2" borderId="0" xfId="5" applyNumberFormat="1" applyFont="1" applyFill="1" applyAlignment="1">
      <alignment horizontal="right" vertical="center"/>
    </xf>
    <xf numFmtId="164" fontId="10" fillId="2" borderId="0" xfId="5" applyNumberFormat="1" applyFont="1" applyFill="1" applyAlignment="1">
      <alignment horizontal="right" vertical="center"/>
    </xf>
    <xf numFmtId="0" fontId="26" fillId="11" borderId="0" xfId="0" applyFont="1" applyFill="1" applyBorder="1" applyAlignment="1">
      <alignment horizontal="center" vertical="center"/>
    </xf>
    <xf numFmtId="0" fontId="26" fillId="11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0" fillId="0" borderId="0" xfId="0" applyFill="1" applyBorder="1"/>
    <xf numFmtId="43" fontId="1" fillId="0" borderId="0" xfId="5" applyFont="1" applyFill="1" applyBorder="1" applyAlignment="1">
      <alignment horizontal="right"/>
    </xf>
    <xf numFmtId="43" fontId="0" fillId="0" borderId="0" xfId="5" applyFont="1" applyFill="1" applyBorder="1"/>
    <xf numFmtId="43" fontId="25" fillId="10" borderId="0" xfId="5" applyFont="1" applyFill="1" applyBorder="1" applyAlignment="1">
      <alignment horizontal="right" vertical="center"/>
    </xf>
    <xf numFmtId="43" fontId="10" fillId="10" borderId="2" xfId="5" applyFont="1" applyFill="1" applyBorder="1" applyAlignment="1">
      <alignment horizontal="right" vertical="center"/>
    </xf>
    <xf numFmtId="164" fontId="12" fillId="0" borderId="0" xfId="5" applyNumberFormat="1" applyFont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Protection="1">
      <protection locked="0"/>
    </xf>
    <xf numFmtId="0" fontId="20" fillId="8" borderId="0" xfId="3" applyFont="1" applyFill="1" applyBorder="1" applyAlignment="1" applyProtection="1">
      <alignment vertical="center"/>
      <protection hidden="1"/>
    </xf>
    <xf numFmtId="1" fontId="21" fillId="8" borderId="0" xfId="4" applyNumberFormat="1" applyFont="1" applyFill="1" applyBorder="1" applyAlignment="1" applyProtection="1">
      <alignment horizontal="right" vertical="center"/>
      <protection hidden="1"/>
    </xf>
    <xf numFmtId="0" fontId="10" fillId="8" borderId="0" xfId="4" applyFill="1" applyBorder="1" applyAlignment="1" applyProtection="1">
      <alignment vertical="center"/>
      <protection hidden="1"/>
    </xf>
    <xf numFmtId="1" fontId="10" fillId="8" borderId="0" xfId="4" applyNumberFormat="1" applyFill="1" applyBorder="1" applyAlignment="1" applyProtection="1">
      <alignment horizontal="right" vertical="center"/>
      <protection locked="0" hidden="1"/>
    </xf>
    <xf numFmtId="0" fontId="19" fillId="0" borderId="0" xfId="0" applyFont="1" applyFill="1" applyBorder="1" applyAlignment="1" applyProtection="1">
      <alignment vertical="center"/>
      <protection hidden="1"/>
    </xf>
    <xf numFmtId="0" fontId="0" fillId="0" borderId="0" xfId="0" applyFont="1" applyBorder="1" applyAlignment="1">
      <alignment vertical="center"/>
    </xf>
    <xf numFmtId="1" fontId="7" fillId="0" borderId="0" xfId="0" applyNumberFormat="1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164" fontId="6" fillId="0" borderId="0" xfId="5" applyNumberFormat="1" applyFont="1" applyBorder="1" applyAlignment="1">
      <alignment horizontal="right" vertical="center"/>
    </xf>
    <xf numFmtId="1" fontId="6" fillId="0" borderId="0" xfId="0" applyNumberFormat="1" applyFont="1" applyBorder="1" applyAlignment="1" applyProtection="1">
      <alignment horizontal="right" vertical="center"/>
      <protection locked="0" hidden="1"/>
    </xf>
    <xf numFmtId="164" fontId="3" fillId="0" borderId="0" xfId="5" applyNumberFormat="1" applyFont="1" applyBorder="1" applyAlignment="1">
      <alignment horizontal="right"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0" fillId="0" borderId="0" xfId="0" applyFont="1" applyBorder="1" applyAlignment="1" applyProtection="1">
      <alignment vertical="top"/>
      <protection locked="0"/>
    </xf>
    <xf numFmtId="1" fontId="10" fillId="8" borderId="0" xfId="4" applyNumberFormat="1" applyFill="1" applyBorder="1" applyAlignment="1" applyProtection="1">
      <alignment horizontal="center" vertical="center"/>
      <protection locked="0" hidden="1"/>
    </xf>
    <xf numFmtId="1" fontId="6" fillId="0" borderId="0" xfId="0" applyNumberFormat="1" applyFont="1" applyBorder="1" applyAlignment="1" applyProtection="1">
      <alignment horizontal="center" vertical="center"/>
      <protection locked="0" hidden="1"/>
    </xf>
    <xf numFmtId="0" fontId="16" fillId="13" borderId="11" xfId="0" applyFont="1" applyFill="1" applyBorder="1" applyAlignment="1">
      <alignment vertical="center"/>
    </xf>
    <xf numFmtId="0" fontId="32" fillId="13" borderId="11" xfId="0" applyFont="1" applyFill="1" applyBorder="1" applyAlignment="1">
      <alignment horizontal="left" vertical="center" indent="2"/>
    </xf>
    <xf numFmtId="0" fontId="32" fillId="13" borderId="11" xfId="0" applyFont="1" applyFill="1" applyBorder="1" applyAlignment="1">
      <alignment vertical="center"/>
    </xf>
    <xf numFmtId="1" fontId="9" fillId="14" borderId="12" xfId="0" applyNumberFormat="1" applyFont="1" applyFill="1" applyBorder="1" applyAlignment="1" applyProtection="1">
      <alignment horizontal="center" vertical="center"/>
      <protection locked="0" hidden="1"/>
    </xf>
    <xf numFmtId="1" fontId="9" fillId="13" borderId="12" xfId="0" applyNumberFormat="1" applyFont="1" applyFill="1" applyBorder="1" applyAlignment="1" applyProtection="1">
      <alignment horizontal="right" vertical="center"/>
      <protection locked="0" hidden="1"/>
    </xf>
    <xf numFmtId="0" fontId="14" fillId="0" borderId="12" xfId="0" applyFont="1" applyBorder="1" applyAlignment="1">
      <alignment horizontal="left" vertical="center"/>
    </xf>
    <xf numFmtId="0" fontId="16" fillId="13" borderId="12" xfId="0" applyFont="1" applyFill="1" applyBorder="1" applyAlignment="1">
      <alignment vertical="center"/>
    </xf>
    <xf numFmtId="0" fontId="32" fillId="13" borderId="12" xfId="0" applyFont="1" applyFill="1" applyBorder="1" applyAlignment="1">
      <alignment horizontal="left" vertical="center" indent="2"/>
    </xf>
    <xf numFmtId="0" fontId="32" fillId="13" borderId="12" xfId="0" applyFont="1" applyFill="1" applyBorder="1" applyAlignment="1">
      <alignment vertical="center"/>
    </xf>
    <xf numFmtId="1" fontId="34" fillId="0" borderId="0" xfId="0" applyNumberFormat="1" applyFont="1" applyBorder="1" applyAlignment="1">
      <alignment horizontal="center" vertical="center"/>
    </xf>
    <xf numFmtId="1" fontId="34" fillId="0" borderId="0" xfId="0" applyNumberFormat="1" applyFont="1" applyBorder="1" applyAlignment="1">
      <alignment vertical="center"/>
    </xf>
    <xf numFmtId="164" fontId="12" fillId="8" borderId="3" xfId="5" applyNumberFormat="1" applyFont="1" applyFill="1" applyBorder="1" applyAlignment="1" applyProtection="1">
      <alignment horizontal="right" vertical="center"/>
      <protection hidden="1"/>
    </xf>
    <xf numFmtId="164" fontId="10" fillId="8" borderId="4" xfId="5" applyNumberFormat="1" applyFont="1" applyFill="1" applyBorder="1" applyAlignment="1" applyProtection="1">
      <alignment horizontal="right" vertical="center"/>
      <protection hidden="1"/>
    </xf>
    <xf numFmtId="0" fontId="32" fillId="13" borderId="14" xfId="0" applyFont="1" applyFill="1" applyBorder="1" applyAlignment="1">
      <alignment vertical="center"/>
    </xf>
    <xf numFmtId="0" fontId="32" fillId="13" borderId="16" xfId="0" applyFont="1" applyFill="1" applyBorder="1" applyAlignment="1">
      <alignment horizontal="center" vertical="center"/>
    </xf>
    <xf numFmtId="164" fontId="12" fillId="0" borderId="0" xfId="5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left" vertical="center"/>
    </xf>
    <xf numFmtId="1" fontId="14" fillId="0" borderId="12" xfId="0" applyNumberFormat="1" applyFont="1" applyFill="1" applyBorder="1" applyAlignment="1">
      <alignment horizontal="left" vertical="center" wrapText="1" shrinkToFit="1"/>
    </xf>
    <xf numFmtId="0" fontId="14" fillId="0" borderId="12" xfId="0" applyFont="1" applyFill="1" applyBorder="1" applyAlignment="1">
      <alignment horizontal="left" vertical="center" wrapText="1" shrinkToFit="1"/>
    </xf>
    <xf numFmtId="0" fontId="14" fillId="0" borderId="12" xfId="0" applyFont="1" applyBorder="1" applyAlignment="1">
      <alignment horizontal="left"/>
    </xf>
    <xf numFmtId="49" fontId="14" fillId="0" borderId="12" xfId="0" applyNumberFormat="1" applyFont="1" applyBorder="1" applyAlignment="1">
      <alignment horizontal="left" vertical="center"/>
    </xf>
    <xf numFmtId="1" fontId="36" fillId="8" borderId="0" xfId="4" applyNumberFormat="1" applyFont="1" applyFill="1" applyBorder="1" applyAlignment="1" applyProtection="1">
      <alignment horizontal="right" vertical="center"/>
      <protection hidden="1"/>
    </xf>
    <xf numFmtId="0" fontId="40" fillId="0" borderId="0" xfId="0" applyFont="1" applyBorder="1" applyAlignment="1">
      <alignment vertical="center"/>
    </xf>
    <xf numFmtId="1" fontId="13" fillId="0" borderId="11" xfId="0" applyNumberFormat="1" applyFont="1" applyFill="1" applyBorder="1" applyAlignment="1">
      <alignment horizontal="left" vertical="center" wrapText="1" shrinkToFit="1"/>
    </xf>
    <xf numFmtId="1" fontId="13" fillId="0" borderId="12" xfId="0" applyNumberFormat="1" applyFont="1" applyFill="1" applyBorder="1" applyAlignment="1">
      <alignment horizontal="left" vertical="center" wrapText="1" shrinkToFit="1"/>
    </xf>
    <xf numFmtId="1" fontId="3" fillId="0" borderId="12" xfId="0" applyNumberFormat="1" applyFont="1" applyFill="1" applyBorder="1" applyAlignment="1">
      <alignment vertical="center" wrapText="1" shrinkToFit="1"/>
    </xf>
    <xf numFmtId="0" fontId="35" fillId="9" borderId="0" xfId="0" applyFont="1" applyFill="1" applyBorder="1" applyAlignment="1">
      <alignment horizontal="left" vertical="center"/>
    </xf>
    <xf numFmtId="1" fontId="15" fillId="0" borderId="11" xfId="0" applyNumberFormat="1" applyFont="1" applyFill="1" applyBorder="1" applyAlignment="1">
      <alignment horizontal="left" vertical="center" wrapText="1" shrinkToFit="1"/>
    </xf>
    <xf numFmtId="0" fontId="15" fillId="0" borderId="11" xfId="0" applyFont="1" applyFill="1" applyBorder="1" applyAlignment="1">
      <alignment horizontal="left" vertical="center" wrapText="1" shrinkToFit="1"/>
    </xf>
    <xf numFmtId="0" fontId="4" fillId="0" borderId="11" xfId="0" applyNumberFormat="1" applyFont="1" applyFill="1" applyBorder="1" applyAlignment="1">
      <alignment vertical="center" wrapText="1" shrinkToFit="1"/>
    </xf>
    <xf numFmtId="49" fontId="15" fillId="2" borderId="12" xfId="0" applyNumberFormat="1" applyFont="1" applyFill="1" applyBorder="1" applyAlignment="1">
      <alignment horizontal="left" vertical="center" wrapText="1" shrinkToFit="1"/>
    </xf>
    <xf numFmtId="0" fontId="15" fillId="2" borderId="12" xfId="0" applyFont="1" applyFill="1" applyBorder="1" applyAlignment="1">
      <alignment horizontal="left" vertical="center" wrapText="1" shrinkToFit="1"/>
    </xf>
    <xf numFmtId="0" fontId="4" fillId="0" borderId="12" xfId="0" applyNumberFormat="1" applyFont="1" applyFill="1" applyBorder="1" applyAlignment="1">
      <alignment vertical="center" wrapText="1" shrinkToFit="1"/>
    </xf>
    <xf numFmtId="1" fontId="15" fillId="0" borderId="12" xfId="0" applyNumberFormat="1" applyFont="1" applyFill="1" applyBorder="1" applyAlignment="1">
      <alignment horizontal="left" vertical="center" wrapText="1" shrinkToFit="1"/>
    </xf>
    <xf numFmtId="0" fontId="15" fillId="0" borderId="12" xfId="0" applyFont="1" applyFill="1" applyBorder="1" applyAlignment="1">
      <alignment horizontal="left" vertical="center" wrapText="1" shrinkToFit="1"/>
    </xf>
    <xf numFmtId="1" fontId="15" fillId="0" borderId="12" xfId="0" applyNumberFormat="1" applyFont="1" applyFill="1" applyBorder="1" applyAlignment="1">
      <alignment horizontal="left" vertical="center" shrinkToFit="1"/>
    </xf>
    <xf numFmtId="164" fontId="6" fillId="0" borderId="0" xfId="5" applyNumberFormat="1" applyFont="1" applyBorder="1" applyAlignment="1">
      <alignment horizontal="center" vertical="center"/>
    </xf>
    <xf numFmtId="164" fontId="3" fillId="0" borderId="0" xfId="5" applyNumberFormat="1" applyFont="1" applyBorder="1" applyAlignment="1">
      <alignment horizontal="center" vertical="center"/>
    </xf>
    <xf numFmtId="0" fontId="33" fillId="0" borderId="0" xfId="0" applyFont="1" applyFill="1" applyBorder="1" applyAlignment="1" applyProtection="1">
      <alignment vertical="center"/>
      <protection locked="0" hidden="1"/>
    </xf>
    <xf numFmtId="0" fontId="33" fillId="0" borderId="0" xfId="0" applyFont="1" applyFill="1" applyBorder="1" applyAlignment="1" applyProtection="1">
      <alignment horizontal="center" vertical="center"/>
      <protection locked="0" hidden="1"/>
    </xf>
    <xf numFmtId="0" fontId="32" fillId="13" borderId="11" xfId="0" applyFont="1" applyFill="1" applyBorder="1" applyAlignment="1" applyProtection="1">
      <alignment vertical="center"/>
      <protection locked="0" hidden="1"/>
    </xf>
    <xf numFmtId="0" fontId="32" fillId="13" borderId="12" xfId="0" applyFont="1" applyFill="1" applyBorder="1" applyAlignment="1" applyProtection="1">
      <alignment vertical="center"/>
      <protection locked="0" hidden="1"/>
    </xf>
    <xf numFmtId="1" fontId="34" fillId="0" borderId="0" xfId="0" applyNumberFormat="1" applyFont="1" applyBorder="1" applyAlignment="1" applyProtection="1">
      <alignment vertical="center"/>
      <protection locked="0" hidden="1"/>
    </xf>
    <xf numFmtId="1" fontId="22" fillId="0" borderId="0" xfId="0" applyNumberFormat="1" applyFont="1" applyBorder="1" applyAlignment="1" applyProtection="1">
      <alignment horizontal="center" vertical="center"/>
      <protection locked="0" hidden="1"/>
    </xf>
    <xf numFmtId="1" fontId="12" fillId="4" borderId="11" xfId="0" applyNumberFormat="1" applyFont="1" applyFill="1" applyBorder="1" applyAlignment="1" applyProtection="1">
      <alignment horizontal="center" vertical="center"/>
      <protection locked="0" hidden="1"/>
    </xf>
    <xf numFmtId="1" fontId="12" fillId="4" borderId="12" xfId="0" applyNumberFormat="1" applyFont="1" applyFill="1" applyBorder="1" applyAlignment="1" applyProtection="1">
      <alignment horizontal="center" vertical="center"/>
      <protection locked="0" hidden="1"/>
    </xf>
    <xf numFmtId="1" fontId="12" fillId="4" borderId="1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>
      <alignment horizontal="center"/>
    </xf>
    <xf numFmtId="0" fontId="41" fillId="0" borderId="0" xfId="7" applyFont="1" applyFill="1" applyBorder="1" applyAlignment="1">
      <alignment horizontal="center" vertical="center"/>
    </xf>
    <xf numFmtId="0" fontId="37" fillId="9" borderId="0" xfId="0" applyFont="1" applyFill="1" applyBorder="1" applyAlignment="1">
      <alignment vertical="center"/>
    </xf>
    <xf numFmtId="0" fontId="37" fillId="9" borderId="0" xfId="0" applyFont="1" applyFill="1" applyBorder="1" applyAlignment="1">
      <alignment horizontal="center" vertical="center"/>
    </xf>
    <xf numFmtId="164" fontId="38" fillId="9" borderId="3" xfId="5" applyNumberFormat="1" applyFont="1" applyFill="1" applyBorder="1" applyAlignment="1">
      <alignment horizontal="right" vertical="center"/>
    </xf>
    <xf numFmtId="164" fontId="37" fillId="9" borderId="0" xfId="5" applyNumberFormat="1" applyFont="1" applyFill="1" applyBorder="1" applyAlignment="1">
      <alignment horizontal="right" vertical="center"/>
    </xf>
    <xf numFmtId="164" fontId="37" fillId="9" borderId="4" xfId="5" applyNumberFormat="1" applyFont="1" applyFill="1" applyBorder="1" applyAlignment="1">
      <alignment horizontal="right" vertical="center"/>
    </xf>
    <xf numFmtId="1" fontId="39" fillId="9" borderId="0" xfId="0" applyNumberFormat="1" applyFont="1" applyFill="1" applyBorder="1" applyAlignment="1" applyProtection="1">
      <alignment horizontal="center" vertical="center"/>
      <protection locked="0" hidden="1"/>
    </xf>
    <xf numFmtId="1" fontId="37" fillId="9" borderId="0" xfId="0" applyNumberFormat="1" applyFont="1" applyFill="1" applyBorder="1" applyAlignment="1" applyProtection="1">
      <alignment horizontal="center" vertical="center"/>
      <protection locked="0" hidden="1"/>
    </xf>
    <xf numFmtId="1" fontId="30" fillId="9" borderId="11" xfId="0" applyNumberFormat="1" applyFont="1" applyFill="1" applyBorder="1" applyAlignment="1" applyProtection="1">
      <alignment horizontal="center" vertical="center"/>
      <protection locked="0" hidden="1"/>
    </xf>
    <xf numFmtId="1" fontId="37" fillId="9" borderId="12" xfId="0" applyNumberFormat="1" applyFont="1" applyFill="1" applyBorder="1" applyAlignment="1" applyProtection="1">
      <alignment horizontal="center" vertical="center"/>
      <protection locked="0" hidden="1"/>
    </xf>
    <xf numFmtId="0" fontId="37" fillId="9" borderId="12" xfId="0" applyFont="1" applyFill="1" applyBorder="1" applyAlignment="1">
      <alignment vertical="center"/>
    </xf>
    <xf numFmtId="0" fontId="35" fillId="9" borderId="12" xfId="0" applyFont="1" applyFill="1" applyBorder="1" applyAlignment="1">
      <alignment horizontal="left" vertical="center"/>
    </xf>
    <xf numFmtId="0" fontId="37" fillId="9" borderId="12" xfId="0" applyFont="1" applyFill="1" applyBorder="1" applyAlignment="1">
      <alignment horizontal="center" vertical="center"/>
    </xf>
    <xf numFmtId="164" fontId="38" fillId="9" borderId="16" xfId="5" applyNumberFormat="1" applyFont="1" applyFill="1" applyBorder="1" applyAlignment="1">
      <alignment horizontal="right" vertical="center"/>
    </xf>
    <xf numFmtId="164" fontId="37" fillId="9" borderId="12" xfId="5" applyNumberFormat="1" applyFont="1" applyFill="1" applyBorder="1" applyAlignment="1">
      <alignment horizontal="right" vertical="center"/>
    </xf>
    <xf numFmtId="164" fontId="37" fillId="9" borderId="17" xfId="5" applyNumberFormat="1" applyFont="1" applyFill="1" applyBorder="1" applyAlignment="1">
      <alignment horizontal="right" vertical="center"/>
    </xf>
    <xf numFmtId="1" fontId="39" fillId="9" borderId="12" xfId="0" applyNumberFormat="1" applyFont="1" applyFill="1" applyBorder="1" applyAlignment="1" applyProtection="1">
      <alignment horizontal="center" vertical="center"/>
      <protection locked="0" hidden="1"/>
    </xf>
    <xf numFmtId="1" fontId="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2" xfId="0" applyNumberFormat="1" applyFont="1" applyFill="1" applyBorder="1" applyAlignment="1">
      <alignment vertical="center" wrapText="1" shrinkToFit="1"/>
    </xf>
    <xf numFmtId="0" fontId="40" fillId="0" borderId="0" xfId="0" applyFont="1" applyBorder="1" applyAlignment="1">
      <alignment vertical="center"/>
    </xf>
    <xf numFmtId="0" fontId="4" fillId="0" borderId="12" xfId="0" applyNumberFormat="1" applyFont="1" applyFill="1" applyBorder="1" applyAlignment="1">
      <alignment vertical="center" wrapText="1" shrinkToFit="1"/>
    </xf>
    <xf numFmtId="1" fontId="15" fillId="0" borderId="12" xfId="0" applyNumberFormat="1" applyFont="1" applyFill="1" applyBorder="1" applyAlignment="1">
      <alignment horizontal="left" vertical="center" wrapText="1" shrinkToFit="1"/>
    </xf>
    <xf numFmtId="0" fontId="15" fillId="0" borderId="12" xfId="0" applyFont="1" applyFill="1" applyBorder="1" applyAlignment="1">
      <alignment horizontal="left" vertical="center" wrapText="1" shrinkToFit="1"/>
    </xf>
    <xf numFmtId="1" fontId="42" fillId="0" borderId="0" xfId="0" applyNumberFormat="1" applyFont="1" applyBorder="1" applyAlignment="1">
      <alignment vertical="center"/>
    </xf>
    <xf numFmtId="164" fontId="11" fillId="8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5" applyNumberFormat="1" applyFont="1" applyBorder="1" applyAlignment="1">
      <alignment horizontal="right" vertical="center"/>
    </xf>
    <xf numFmtId="1" fontId="44" fillId="0" borderId="0" xfId="0" applyNumberFormat="1" applyFont="1" applyBorder="1" applyAlignment="1">
      <alignment vertical="center"/>
    </xf>
    <xf numFmtId="164" fontId="0" fillId="0" borderId="0" xfId="0" applyNumberFormat="1" applyFont="1" applyBorder="1"/>
    <xf numFmtId="164" fontId="0" fillId="0" borderId="0" xfId="0" applyNumberFormat="1" applyFont="1" applyBorder="1" applyProtection="1">
      <protection locked="0"/>
    </xf>
    <xf numFmtId="164" fontId="0" fillId="0" borderId="0" xfId="0" applyNumberFormat="1" applyBorder="1" applyAlignment="1">
      <alignment vertical="top"/>
    </xf>
    <xf numFmtId="164" fontId="0" fillId="0" borderId="0" xfId="0" applyNumberFormat="1" applyFont="1" applyBorder="1" applyAlignment="1">
      <alignment vertical="center"/>
    </xf>
    <xf numFmtId="1" fontId="47" fillId="0" borderId="0" xfId="0" applyNumberFormat="1" applyFont="1" applyBorder="1" applyAlignment="1">
      <alignment vertical="center"/>
    </xf>
    <xf numFmtId="164" fontId="8" fillId="0" borderId="0" xfId="5" applyNumberFormat="1" applyFont="1" applyBorder="1" applyAlignment="1">
      <alignment horizontal="right" vertical="center"/>
    </xf>
    <xf numFmtId="164" fontId="1" fillId="8" borderId="0" xfId="5" applyNumberFormat="1" applyFont="1" applyFill="1" applyBorder="1" applyAlignment="1" applyProtection="1">
      <alignment horizontal="right"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locked="0" hidden="1"/>
    </xf>
    <xf numFmtId="1" fontId="22" fillId="8" borderId="0" xfId="4" applyNumberFormat="1" applyFont="1" applyFill="1" applyBorder="1" applyAlignment="1" applyProtection="1">
      <alignment horizontal="right" vertical="center"/>
      <protection locked="0" hidden="1"/>
    </xf>
    <xf numFmtId="1" fontId="33" fillId="0" borderId="0" xfId="0" applyNumberFormat="1" applyFont="1" applyBorder="1" applyAlignment="1" applyProtection="1">
      <alignment horizontal="center" vertical="center"/>
      <protection locked="0" hidden="1"/>
    </xf>
    <xf numFmtId="0" fontId="45" fillId="17" borderId="12" xfId="0" applyFont="1" applyFill="1" applyBorder="1" applyAlignment="1">
      <alignment vertical="center"/>
    </xf>
    <xf numFmtId="0" fontId="32" fillId="17" borderId="12" xfId="0" applyFont="1" applyFill="1" applyBorder="1" applyAlignment="1">
      <alignment horizontal="left" vertical="center"/>
    </xf>
    <xf numFmtId="0" fontId="39" fillId="17" borderId="12" xfId="0" applyFont="1" applyFill="1" applyBorder="1" applyAlignment="1">
      <alignment vertical="center"/>
    </xf>
    <xf numFmtId="0" fontId="39" fillId="17" borderId="12" xfId="0" applyFont="1" applyFill="1" applyBorder="1" applyAlignment="1">
      <alignment horizontal="center" vertical="center"/>
    </xf>
    <xf numFmtId="164" fontId="38" fillId="17" borderId="16" xfId="5" applyNumberFormat="1" applyFont="1" applyFill="1" applyBorder="1" applyAlignment="1">
      <alignment horizontal="center" vertical="center"/>
    </xf>
    <xf numFmtId="164" fontId="39" fillId="17" borderId="12" xfId="5" applyNumberFormat="1" applyFont="1" applyFill="1" applyBorder="1" applyAlignment="1">
      <alignment horizontal="center" vertical="center"/>
    </xf>
    <xf numFmtId="164" fontId="39" fillId="17" borderId="17" xfId="5" applyNumberFormat="1" applyFont="1" applyFill="1" applyBorder="1" applyAlignment="1">
      <alignment horizontal="center" vertical="center"/>
    </xf>
    <xf numFmtId="1" fontId="39" fillId="17" borderId="12" xfId="0" applyNumberFormat="1" applyFont="1" applyFill="1" applyBorder="1" applyAlignment="1" applyProtection="1">
      <alignment horizontal="center" vertical="center"/>
      <protection locked="0" hidden="1"/>
    </xf>
    <xf numFmtId="1" fontId="22" fillId="17" borderId="0" xfId="4" applyNumberFormat="1" applyFont="1" applyFill="1" applyBorder="1" applyAlignment="1" applyProtection="1">
      <alignment horizontal="center" vertical="center"/>
      <protection locked="0" hidden="1"/>
    </xf>
    <xf numFmtId="1" fontId="12" fillId="19" borderId="11" xfId="0" applyNumberFormat="1" applyFont="1" applyFill="1" applyBorder="1" applyAlignment="1" applyProtection="1">
      <alignment horizontal="center" vertical="center"/>
      <protection locked="0" hidden="1"/>
    </xf>
    <xf numFmtId="1" fontId="12" fillId="19" borderId="12" xfId="0" applyNumberFormat="1" applyFont="1" applyFill="1" applyBorder="1" applyAlignment="1" applyProtection="1">
      <alignment horizontal="center" vertical="center"/>
      <protection locked="0" hidden="1"/>
    </xf>
    <xf numFmtId="43" fontId="0" fillId="10" borderId="0" xfId="5" applyFont="1" applyFill="1" applyBorder="1" applyProtection="1">
      <protection hidden="1"/>
    </xf>
    <xf numFmtId="9" fontId="0" fillId="10" borderId="0" xfId="8" applyFont="1" applyFill="1" applyBorder="1" applyAlignment="1" applyProtection="1">
      <alignment horizontal="center"/>
      <protection hidden="1"/>
    </xf>
    <xf numFmtId="43" fontId="10" fillId="10" borderId="2" xfId="5" applyFont="1" applyFill="1" applyBorder="1" applyProtection="1">
      <protection hidden="1"/>
    </xf>
    <xf numFmtId="43" fontId="10" fillId="10" borderId="2" xfId="5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164" fontId="48" fillId="18" borderId="4" xfId="5" applyNumberFormat="1" applyFont="1" applyFill="1" applyBorder="1" applyAlignment="1" applyProtection="1">
      <alignment horizontal="center" vertical="top" wrapText="1" shrinkToFit="1"/>
      <protection locked="0"/>
    </xf>
    <xf numFmtId="1" fontId="48" fillId="18" borderId="0" xfId="0" applyNumberFormat="1" applyFont="1" applyFill="1" applyBorder="1" applyAlignment="1" applyProtection="1">
      <alignment horizontal="center" vertical="top" wrapText="1" shrinkToFit="1"/>
      <protection locked="0"/>
    </xf>
    <xf numFmtId="0" fontId="48" fillId="18" borderId="0" xfId="0" applyFont="1" applyFill="1" applyBorder="1" applyAlignment="1" applyProtection="1">
      <alignment horizontal="center" vertical="top" wrapText="1" shrinkToFit="1"/>
      <protection locked="0"/>
    </xf>
    <xf numFmtId="0" fontId="48" fillId="18" borderId="0" xfId="0" applyNumberFormat="1" applyFont="1" applyFill="1" applyBorder="1" applyAlignment="1" applyProtection="1">
      <alignment horizontal="center" vertical="top" wrapText="1" shrinkToFit="1"/>
      <protection locked="0"/>
    </xf>
    <xf numFmtId="164" fontId="48" fillId="18" borderId="3" xfId="5" applyNumberFormat="1" applyFont="1" applyFill="1" applyBorder="1" applyAlignment="1" applyProtection="1">
      <alignment horizontal="center" vertical="top" wrapText="1" shrinkToFit="1"/>
      <protection locked="0"/>
    </xf>
    <xf numFmtId="164" fontId="48" fillId="18" borderId="0" xfId="5" applyNumberFormat="1" applyFont="1" applyFill="1" applyBorder="1" applyAlignment="1" applyProtection="1">
      <alignment horizontal="center" vertical="top" wrapText="1" shrinkToFit="1"/>
      <protection locked="0"/>
    </xf>
    <xf numFmtId="1" fontId="48" fillId="18" borderId="0" xfId="0" applyNumberFormat="1" applyFont="1" applyFill="1" applyBorder="1" applyAlignment="1" applyProtection="1">
      <alignment horizontal="center" vertical="top" wrapText="1" shrinkToFit="1"/>
      <protection locked="0" hidden="1"/>
    </xf>
    <xf numFmtId="0" fontId="5" fillId="0" borderId="18" xfId="0" applyFont="1" applyFill="1" applyBorder="1" applyAlignment="1">
      <alignment horizontal="center" vertical="center" wrapText="1" shrinkToFit="1"/>
    </xf>
    <xf numFmtId="0" fontId="5" fillId="0" borderId="22" xfId="0" applyFont="1" applyFill="1" applyBorder="1" applyAlignment="1">
      <alignment horizontal="center" vertical="center" wrapText="1" shrinkToFit="1"/>
    </xf>
    <xf numFmtId="164" fontId="23" fillId="0" borderId="23" xfId="5" applyNumberFormat="1" applyFont="1" applyBorder="1" applyAlignment="1">
      <alignment horizontal="right" vertical="center"/>
    </xf>
    <xf numFmtId="164" fontId="11" fillId="0" borderId="22" xfId="5" applyNumberFormat="1" applyFont="1" applyBorder="1" applyAlignment="1">
      <alignment horizontal="right" vertical="center"/>
    </xf>
    <xf numFmtId="164" fontId="46" fillId="0" borderId="22" xfId="5" applyNumberFormat="1" applyFont="1" applyBorder="1" applyAlignment="1">
      <alignment horizontal="right" vertical="center"/>
    </xf>
    <xf numFmtId="164" fontId="12" fillId="0" borderId="18" xfId="5" applyNumberFormat="1" applyFont="1" applyFill="1" applyBorder="1" applyAlignment="1">
      <alignment horizontal="right" vertical="center" wrapText="1" shrinkToFit="1"/>
    </xf>
    <xf numFmtId="164" fontId="11" fillId="0" borderId="22" xfId="5" applyNumberFormat="1" applyFont="1" applyBorder="1" applyAlignment="1">
      <alignment horizontal="center" vertical="center"/>
    </xf>
    <xf numFmtId="164" fontId="12" fillId="0" borderId="18" xfId="5" applyNumberFormat="1" applyFont="1" applyFill="1" applyBorder="1" applyAlignment="1">
      <alignment horizontal="center" vertical="center" wrapText="1" shrinkToFit="1"/>
    </xf>
    <xf numFmtId="164" fontId="11" fillId="0" borderId="25" xfId="5" applyNumberFormat="1" applyFont="1" applyBorder="1" applyAlignment="1">
      <alignment horizontal="center" vertical="center"/>
    </xf>
    <xf numFmtId="0" fontId="31" fillId="12" borderId="27" xfId="0" applyFont="1" applyFill="1" applyBorder="1" applyAlignment="1" applyProtection="1">
      <alignment horizontal="center" vertical="top" wrapText="1" shrinkToFit="1"/>
      <protection locked="0"/>
    </xf>
    <xf numFmtId="0" fontId="31" fillId="12" borderId="28" xfId="0" applyFont="1" applyFill="1" applyBorder="1" applyAlignment="1" applyProtection="1">
      <alignment horizontal="center" vertical="top" wrapText="1" shrinkToFit="1"/>
      <protection locked="0"/>
    </xf>
    <xf numFmtId="0" fontId="31" fillId="12" borderId="28" xfId="0" applyNumberFormat="1" applyFont="1" applyFill="1" applyBorder="1" applyAlignment="1" applyProtection="1">
      <alignment horizontal="center" vertical="top" wrapText="1" shrinkToFit="1"/>
      <protection locked="0"/>
    </xf>
    <xf numFmtId="164" fontId="31" fillId="12" borderId="28" xfId="5" applyNumberFormat="1" applyFont="1" applyFill="1" applyBorder="1" applyAlignment="1" applyProtection="1">
      <alignment horizontal="center" vertical="top" wrapText="1" shrinkToFit="1"/>
      <protection locked="0"/>
    </xf>
    <xf numFmtId="1" fontId="31" fillId="12" borderId="28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31" fillId="12" borderId="29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31" fillId="16" borderId="27" xfId="0" applyNumberFormat="1" applyFont="1" applyFill="1" applyBorder="1" applyAlignment="1" applyProtection="1">
      <alignment horizontal="center" vertical="top" wrapText="1" shrinkToFit="1"/>
      <protection locked="0"/>
    </xf>
    <xf numFmtId="0" fontId="31" fillId="16" borderId="28" xfId="0" applyFont="1" applyFill="1" applyBorder="1" applyAlignment="1" applyProtection="1">
      <alignment horizontal="center" vertical="top" wrapText="1" shrinkToFit="1"/>
      <protection locked="0"/>
    </xf>
    <xf numFmtId="0" fontId="31" fillId="16" borderId="28" xfId="0" applyNumberFormat="1" applyFont="1" applyFill="1" applyBorder="1" applyAlignment="1" applyProtection="1">
      <alignment horizontal="center" vertical="top" wrapText="1" shrinkToFit="1"/>
      <protection locked="0"/>
    </xf>
    <xf numFmtId="164" fontId="31" fillId="16" borderId="28" xfId="5" applyNumberFormat="1" applyFont="1" applyFill="1" applyBorder="1" applyAlignment="1" applyProtection="1">
      <alignment horizontal="center" vertical="top" wrapText="1" shrinkToFit="1"/>
      <protection locked="0"/>
    </xf>
    <xf numFmtId="1" fontId="31" fillId="16" borderId="28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31" fillId="16" borderId="29" xfId="0" applyNumberFormat="1" applyFont="1" applyFill="1" applyBorder="1" applyAlignment="1" applyProtection="1">
      <alignment horizontal="center" vertical="top" wrapText="1" shrinkToFit="1"/>
      <protection locked="0" hidden="1"/>
    </xf>
    <xf numFmtId="164" fontId="11" fillId="0" borderId="22" xfId="5" applyNumberFormat="1" applyFont="1" applyFill="1" applyBorder="1" applyAlignment="1">
      <alignment horizontal="center" vertical="center"/>
    </xf>
    <xf numFmtId="164" fontId="12" fillId="0" borderId="30" xfId="5" applyNumberFormat="1" applyFont="1" applyFill="1" applyBorder="1" applyAlignment="1">
      <alignment horizontal="center" vertical="center" wrapText="1" shrinkToFit="1"/>
    </xf>
    <xf numFmtId="164" fontId="11" fillId="0" borderId="31" xfId="5" applyNumberFormat="1" applyFont="1" applyFill="1" applyBorder="1" applyAlignment="1">
      <alignment horizontal="center" vertical="center"/>
    </xf>
    <xf numFmtId="164" fontId="12" fillId="0" borderId="23" xfId="5" applyNumberFormat="1" applyFont="1" applyFill="1" applyBorder="1" applyAlignment="1">
      <alignment horizontal="center" vertical="center" wrapText="1" shrinkToFit="1"/>
    </xf>
    <xf numFmtId="164" fontId="6" fillId="0" borderId="22" xfId="5" applyNumberFormat="1" applyFont="1" applyBorder="1" applyAlignment="1">
      <alignment horizontal="center" vertical="center"/>
    </xf>
    <xf numFmtId="164" fontId="11" fillId="0" borderId="22" xfId="5" applyNumberFormat="1" applyFont="1" applyFill="1" applyBorder="1" applyAlignment="1">
      <alignment horizontal="right" vertical="center"/>
    </xf>
    <xf numFmtId="164" fontId="11" fillId="0" borderId="25" xfId="5" applyNumberFormat="1" applyFont="1" applyFill="1" applyBorder="1" applyAlignment="1">
      <alignment horizontal="right" vertical="center"/>
    </xf>
    <xf numFmtId="164" fontId="12" fillId="0" borderId="22" xfId="5" applyNumberFormat="1" applyFont="1" applyBorder="1" applyAlignment="1">
      <alignment horizontal="center" vertical="center"/>
    </xf>
    <xf numFmtId="164" fontId="22" fillId="0" borderId="22" xfId="5" applyNumberFormat="1" applyFont="1" applyFill="1" applyBorder="1" applyAlignment="1">
      <alignment horizontal="center" vertical="center"/>
    </xf>
    <xf numFmtId="0" fontId="51" fillId="9" borderId="0" xfId="0" applyFont="1" applyFill="1" applyBorder="1" applyAlignment="1">
      <alignment horizontal="left" vertical="center"/>
    </xf>
    <xf numFmtId="1" fontId="13" fillId="0" borderId="12" xfId="0" applyNumberFormat="1" applyFont="1" applyFill="1" applyBorder="1" applyAlignment="1">
      <alignment horizontal="left" vertical="center" wrapText="1" shrinkToFit="1"/>
    </xf>
    <xf numFmtId="1" fontId="13" fillId="0" borderId="12" xfId="0" applyNumberFormat="1" applyFont="1" applyFill="1" applyBorder="1" applyAlignment="1">
      <alignment horizontal="left" vertical="center" wrapText="1" shrinkToFit="1"/>
    </xf>
    <xf numFmtId="1" fontId="13" fillId="0" borderId="11" xfId="0" applyNumberFormat="1" applyFont="1" applyFill="1" applyBorder="1" applyAlignment="1">
      <alignment horizontal="left" vertical="center" wrapText="1" shrinkToFit="1"/>
    </xf>
    <xf numFmtId="1" fontId="14" fillId="0" borderId="33" xfId="0" applyNumberFormat="1" applyFont="1" applyFill="1" applyBorder="1" applyAlignment="1">
      <alignment horizontal="left" vertical="center" wrapText="1" shrinkToFit="1"/>
    </xf>
    <xf numFmtId="0" fontId="43" fillId="13" borderId="11" xfId="0" applyFont="1" applyFill="1" applyBorder="1" applyAlignment="1">
      <alignment vertical="center"/>
    </xf>
    <xf numFmtId="0" fontId="43" fillId="13" borderId="12" xfId="0" applyFont="1" applyFill="1" applyBorder="1" applyAlignment="1">
      <alignment horizontal="center" vertical="center"/>
    </xf>
    <xf numFmtId="164" fontId="54" fillId="0" borderId="22" xfId="5" applyNumberFormat="1" applyFont="1" applyBorder="1" applyAlignment="1">
      <alignment horizontal="center" vertical="center"/>
    </xf>
    <xf numFmtId="0" fontId="55" fillId="13" borderId="11" xfId="0" applyFont="1" applyFill="1" applyBorder="1" applyAlignment="1">
      <alignment vertical="center"/>
    </xf>
    <xf numFmtId="0" fontId="55" fillId="13" borderId="12" xfId="0" applyFont="1" applyFill="1" applyBorder="1" applyAlignment="1">
      <alignment horizontal="center" vertical="center"/>
    </xf>
    <xf numFmtId="164" fontId="54" fillId="0" borderId="22" xfId="5" applyNumberFormat="1" applyFont="1" applyBorder="1" applyAlignment="1">
      <alignment horizontal="right" vertical="center"/>
    </xf>
    <xf numFmtId="164" fontId="54" fillId="0" borderId="18" xfId="5" applyNumberFormat="1" applyFont="1" applyFill="1" applyBorder="1" applyAlignment="1">
      <alignment horizontal="center" vertical="center" wrapText="1" shrinkToFit="1"/>
    </xf>
    <xf numFmtId="0" fontId="55" fillId="13" borderId="15" xfId="0" applyFont="1" applyFill="1" applyBorder="1" applyAlignment="1">
      <alignment vertical="center"/>
    </xf>
    <xf numFmtId="0" fontId="55" fillId="13" borderId="17" xfId="0" applyFont="1" applyFill="1" applyBorder="1" applyAlignment="1">
      <alignment horizontal="center" vertical="center"/>
    </xf>
    <xf numFmtId="0" fontId="56" fillId="0" borderId="12" xfId="0" applyFont="1" applyBorder="1" applyAlignment="1">
      <alignment horizontal="left" vertical="center"/>
    </xf>
    <xf numFmtId="0" fontId="54" fillId="0" borderId="12" xfId="0" applyFont="1" applyBorder="1" applyAlignment="1">
      <alignment vertical="center" wrapText="1"/>
    </xf>
    <xf numFmtId="0" fontId="54" fillId="0" borderId="22" xfId="0" applyFont="1" applyFill="1" applyBorder="1" applyAlignment="1">
      <alignment horizontal="center" vertical="center" wrapText="1" shrinkToFit="1"/>
    </xf>
    <xf numFmtId="0" fontId="54" fillId="0" borderId="18" xfId="0" applyFont="1" applyFill="1" applyBorder="1" applyAlignment="1">
      <alignment horizontal="center" vertical="center" wrapText="1" shrinkToFit="1"/>
    </xf>
    <xf numFmtId="164" fontId="57" fillId="0" borderId="23" xfId="5" applyNumberFormat="1" applyFont="1" applyBorder="1" applyAlignment="1">
      <alignment horizontal="center" vertical="center"/>
    </xf>
    <xf numFmtId="49" fontId="56" fillId="0" borderId="12" xfId="0" applyNumberFormat="1" applyFont="1" applyBorder="1" applyAlignment="1">
      <alignment horizontal="left" vertical="center"/>
    </xf>
    <xf numFmtId="0" fontId="56" fillId="0" borderId="12" xfId="0" applyFont="1" applyFill="1" applyBorder="1" applyAlignment="1">
      <alignment horizontal="left" vertical="center"/>
    </xf>
    <xf numFmtId="164" fontId="54" fillId="0" borderId="23" xfId="5" applyNumberFormat="1" applyFont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 shrinkToFit="1"/>
    </xf>
    <xf numFmtId="0" fontId="4" fillId="0" borderId="18" xfId="0" applyFont="1" applyFill="1" applyBorder="1" applyAlignment="1">
      <alignment horizontal="center" vertical="center" wrapText="1" shrinkToFit="1"/>
    </xf>
    <xf numFmtId="164" fontId="4" fillId="0" borderId="22" xfId="5" applyNumberFormat="1" applyFont="1" applyBorder="1" applyAlignment="1">
      <alignment horizontal="right" vertical="center"/>
    </xf>
    <xf numFmtId="164" fontId="4" fillId="0" borderId="18" xfId="5" applyNumberFormat="1" applyFont="1" applyFill="1" applyBorder="1" applyAlignment="1">
      <alignment horizontal="center" vertical="center" wrapText="1" shrinkToFit="1"/>
    </xf>
    <xf numFmtId="0" fontId="12" fillId="0" borderId="22" xfId="0" applyFont="1" applyFill="1" applyBorder="1" applyAlignment="1">
      <alignment horizontal="center" vertical="center" wrapText="1" shrinkToFit="1"/>
    </xf>
    <xf numFmtId="0" fontId="12" fillId="0" borderId="18" xfId="0" applyFont="1" applyFill="1" applyBorder="1" applyAlignment="1">
      <alignment horizontal="center" vertical="center" wrapText="1" shrinkToFit="1"/>
    </xf>
    <xf numFmtId="1" fontId="60" fillId="0" borderId="11" xfId="0" applyNumberFormat="1" applyFont="1" applyFill="1" applyBorder="1" applyAlignment="1">
      <alignment horizontal="left" vertical="center" wrapText="1" shrinkToFit="1"/>
    </xf>
    <xf numFmtId="0" fontId="60" fillId="0" borderId="11" xfId="0" applyFont="1" applyFill="1" applyBorder="1" applyAlignment="1">
      <alignment horizontal="left" vertical="center" wrapText="1" shrinkToFit="1"/>
    </xf>
    <xf numFmtId="0" fontId="61" fillId="0" borderId="11" xfId="0" applyNumberFormat="1" applyFont="1" applyFill="1" applyBorder="1" applyAlignment="1">
      <alignment vertical="center" wrapText="1" shrinkToFit="1"/>
    </xf>
    <xf numFmtId="0" fontId="61" fillId="0" borderId="22" xfId="0" applyFont="1" applyFill="1" applyBorder="1" applyAlignment="1">
      <alignment horizontal="center" vertical="center" wrapText="1" shrinkToFit="1"/>
    </xf>
    <xf numFmtId="0" fontId="61" fillId="0" borderId="18" xfId="0" applyFont="1" applyFill="1" applyBorder="1" applyAlignment="1">
      <alignment horizontal="center" vertical="center" wrapText="1" shrinkToFit="1"/>
    </xf>
    <xf numFmtId="164" fontId="61" fillId="0" borderId="22" xfId="5" applyNumberFormat="1" applyFont="1" applyBorder="1" applyAlignment="1">
      <alignment horizontal="right" vertical="center"/>
    </xf>
    <xf numFmtId="164" fontId="61" fillId="0" borderId="18" xfId="5" applyNumberFormat="1" applyFont="1" applyFill="1" applyBorder="1" applyAlignment="1">
      <alignment horizontal="center" vertical="center" wrapText="1" shrinkToFit="1"/>
    </xf>
    <xf numFmtId="1" fontId="48" fillId="20" borderId="0" xfId="0" applyNumberFormat="1" applyFont="1" applyFill="1" applyBorder="1" applyAlignment="1" applyProtection="1">
      <alignment horizontal="center" vertical="top" wrapText="1" shrinkToFit="1"/>
      <protection locked="0"/>
    </xf>
    <xf numFmtId="0" fontId="48" fillId="20" borderId="0" xfId="0" applyFont="1" applyFill="1" applyBorder="1" applyAlignment="1" applyProtection="1">
      <alignment horizontal="center" vertical="top" wrapText="1" shrinkToFit="1"/>
      <protection locked="0"/>
    </xf>
    <xf numFmtId="0" fontId="48" fillId="20" borderId="0" xfId="0" applyNumberFormat="1" applyFont="1" applyFill="1" applyBorder="1" applyAlignment="1" applyProtection="1">
      <alignment horizontal="center" vertical="top" wrapText="1" shrinkToFit="1"/>
      <protection locked="0"/>
    </xf>
    <xf numFmtId="164" fontId="48" fillId="20" borderId="3" xfId="5" applyNumberFormat="1" applyFont="1" applyFill="1" applyBorder="1" applyAlignment="1" applyProtection="1">
      <alignment horizontal="center" vertical="top" wrapText="1" shrinkToFit="1"/>
      <protection locked="0"/>
    </xf>
    <xf numFmtId="164" fontId="48" fillId="20" borderId="0" xfId="5" applyNumberFormat="1" applyFont="1" applyFill="1" applyBorder="1" applyAlignment="1" applyProtection="1">
      <alignment horizontal="center" vertical="top" wrapText="1" shrinkToFit="1"/>
      <protection locked="0"/>
    </xf>
    <xf numFmtId="1" fontId="48" fillId="20" borderId="0" xfId="0" applyNumberFormat="1" applyFont="1" applyFill="1" applyBorder="1" applyAlignment="1" applyProtection="1">
      <alignment horizontal="center" vertical="top" wrapText="1" shrinkToFit="1"/>
      <protection locked="0" hidden="1"/>
    </xf>
    <xf numFmtId="0" fontId="45" fillId="20" borderId="12" xfId="0" applyFont="1" applyFill="1" applyBorder="1" applyAlignment="1">
      <alignment vertical="center"/>
    </xf>
    <xf numFmtId="0" fontId="32" fillId="20" borderId="12" xfId="0" applyFont="1" applyFill="1" applyBorder="1" applyAlignment="1">
      <alignment horizontal="left" vertical="center"/>
    </xf>
    <xf numFmtId="0" fontId="39" fillId="20" borderId="12" xfId="0" applyFont="1" applyFill="1" applyBorder="1" applyAlignment="1">
      <alignment vertical="center"/>
    </xf>
    <xf numFmtId="0" fontId="39" fillId="20" borderId="12" xfId="0" applyFont="1" applyFill="1" applyBorder="1" applyAlignment="1">
      <alignment horizontal="center" vertical="center"/>
    </xf>
    <xf numFmtId="164" fontId="38" fillId="20" borderId="16" xfId="5" applyNumberFormat="1" applyFont="1" applyFill="1" applyBorder="1" applyAlignment="1">
      <alignment horizontal="center" vertical="center"/>
    </xf>
    <xf numFmtId="164" fontId="39" fillId="20" borderId="12" xfId="5" applyNumberFormat="1" applyFont="1" applyFill="1" applyBorder="1" applyAlignment="1">
      <alignment horizontal="center" vertical="center"/>
    </xf>
    <xf numFmtId="164" fontId="39" fillId="20" borderId="17" xfId="5" applyNumberFormat="1" applyFont="1" applyFill="1" applyBorder="1" applyAlignment="1">
      <alignment horizontal="center" vertical="center"/>
    </xf>
    <xf numFmtId="1" fontId="39" fillId="20" borderId="12" xfId="0" applyNumberFormat="1" applyFont="1" applyFill="1" applyBorder="1" applyAlignment="1" applyProtection="1">
      <alignment horizontal="center" vertical="center"/>
      <protection locked="0" hidden="1"/>
    </xf>
    <xf numFmtId="164" fontId="63" fillId="20" borderId="12" xfId="5" applyNumberFormat="1" applyFont="1" applyFill="1" applyBorder="1" applyAlignment="1">
      <alignment horizontal="center" vertical="center"/>
    </xf>
    <xf numFmtId="164" fontId="63" fillId="20" borderId="17" xfId="5" applyNumberFormat="1" applyFont="1" applyFill="1" applyBorder="1" applyAlignment="1">
      <alignment horizontal="center" vertical="center"/>
    </xf>
    <xf numFmtId="0" fontId="20" fillId="21" borderId="0" xfId="3" applyFont="1" applyFill="1" applyBorder="1" applyAlignment="1" applyProtection="1">
      <alignment vertical="center"/>
      <protection hidden="1"/>
    </xf>
    <xf numFmtId="1" fontId="21" fillId="21" borderId="0" xfId="4" applyNumberFormat="1" applyFont="1" applyFill="1" applyBorder="1" applyAlignment="1" applyProtection="1">
      <alignment horizontal="right" vertical="center"/>
      <protection hidden="1"/>
    </xf>
    <xf numFmtId="0" fontId="10" fillId="21" borderId="0" xfId="4" applyFill="1" applyBorder="1" applyAlignment="1" applyProtection="1">
      <alignment vertical="center"/>
      <protection hidden="1"/>
    </xf>
    <xf numFmtId="164" fontId="12" fillId="21" borderId="3" xfId="5" applyNumberFormat="1" applyFont="1" applyFill="1" applyBorder="1" applyAlignment="1" applyProtection="1">
      <alignment horizontal="right" vertical="center"/>
      <protection hidden="1"/>
    </xf>
    <xf numFmtId="164" fontId="11" fillId="21" borderId="0" xfId="5" applyNumberFormat="1" applyFont="1" applyFill="1" applyBorder="1" applyAlignment="1" applyProtection="1">
      <alignment horizontal="right" vertical="center"/>
      <protection hidden="1"/>
    </xf>
    <xf numFmtId="164" fontId="1" fillId="21" borderId="0" xfId="5" applyNumberFormat="1" applyFont="1" applyFill="1" applyBorder="1" applyAlignment="1" applyProtection="1">
      <alignment horizontal="right" vertical="center"/>
      <protection hidden="1"/>
    </xf>
    <xf numFmtId="164" fontId="10" fillId="21" borderId="4" xfId="5" applyNumberFormat="1" applyFont="1" applyFill="1" applyBorder="1" applyAlignment="1" applyProtection="1">
      <alignment horizontal="right" vertical="center"/>
      <protection hidden="1"/>
    </xf>
    <xf numFmtId="1" fontId="22" fillId="21" borderId="0" xfId="4" applyNumberFormat="1" applyFont="1" applyFill="1" applyBorder="1" applyAlignment="1" applyProtection="1">
      <alignment horizontal="right" vertical="center"/>
      <protection locked="0" hidden="1"/>
    </xf>
    <xf numFmtId="0" fontId="3" fillId="0" borderId="12" xfId="0" applyNumberFormat="1" applyFont="1" applyFill="1" applyBorder="1" applyAlignment="1">
      <alignment vertical="center" wrapText="1" shrinkToFit="1"/>
    </xf>
    <xf numFmtId="0" fontId="3" fillId="0" borderId="22" xfId="0" applyFont="1" applyFill="1" applyBorder="1" applyAlignment="1">
      <alignment horizontal="center" vertical="center" wrapText="1" shrinkToFit="1"/>
    </xf>
    <xf numFmtId="0" fontId="3" fillId="0" borderId="18" xfId="0" applyFont="1" applyFill="1" applyBorder="1" applyAlignment="1">
      <alignment horizontal="center" vertical="center" wrapText="1" shrinkToFit="1"/>
    </xf>
    <xf numFmtId="164" fontId="3" fillId="0" borderId="22" xfId="5" applyNumberFormat="1" applyFont="1" applyBorder="1" applyAlignment="1">
      <alignment horizontal="center" vertical="center"/>
    </xf>
    <xf numFmtId="164" fontId="3" fillId="0" borderId="18" xfId="5" applyNumberFormat="1" applyFont="1" applyFill="1" applyBorder="1" applyAlignment="1">
      <alignment horizontal="center" vertical="center" wrapText="1" shrinkToFit="1"/>
    </xf>
    <xf numFmtId="164" fontId="3" fillId="0" borderId="32" xfId="5" applyNumberFormat="1" applyFont="1" applyFill="1" applyBorder="1" applyAlignment="1">
      <alignment horizontal="center" vertical="center" wrapText="1" shrinkToFit="1"/>
    </xf>
    <xf numFmtId="0" fontId="7" fillId="0" borderId="18" xfId="0" applyFont="1" applyFill="1" applyBorder="1" applyAlignment="1">
      <alignment horizontal="center" vertical="center" wrapText="1" shrinkToFit="1"/>
    </xf>
    <xf numFmtId="164" fontId="3" fillId="0" borderId="22" xfId="5" applyNumberFormat="1" applyFont="1" applyFill="1" applyBorder="1" applyAlignment="1">
      <alignment horizontal="right" vertical="center"/>
    </xf>
    <xf numFmtId="164" fontId="3" fillId="0" borderId="25" xfId="5" applyNumberFormat="1" applyFont="1" applyFill="1" applyBorder="1" applyAlignment="1">
      <alignment horizontal="right" vertical="center"/>
    </xf>
    <xf numFmtId="164" fontId="3" fillId="0" borderId="26" xfId="5" applyNumberFormat="1" applyFont="1" applyFill="1" applyBorder="1" applyAlignment="1">
      <alignment horizontal="center" vertical="center" wrapText="1" shrinkToFit="1"/>
    </xf>
    <xf numFmtId="1" fontId="59" fillId="0" borderId="12" xfId="0" applyNumberFormat="1" applyFont="1" applyFill="1" applyBorder="1" applyAlignment="1">
      <alignment horizontal="left" vertical="center" wrapText="1" shrinkToFit="1"/>
    </xf>
    <xf numFmtId="0" fontId="60" fillId="0" borderId="18" xfId="0" applyFont="1" applyFill="1" applyBorder="1" applyAlignment="1">
      <alignment horizontal="center" vertical="center" wrapText="1" shrinkToFit="1"/>
    </xf>
    <xf numFmtId="1" fontId="56" fillId="0" borderId="12" xfId="0" applyNumberFormat="1" applyFont="1" applyBorder="1" applyAlignment="1">
      <alignment horizontal="left" vertical="center"/>
    </xf>
    <xf numFmtId="1" fontId="12" fillId="0" borderId="12" xfId="0" applyNumberFormat="1" applyFont="1" applyFill="1" applyBorder="1" applyAlignment="1">
      <alignment vertical="center" wrapText="1" shrinkToFit="1"/>
    </xf>
    <xf numFmtId="0" fontId="65" fillId="0" borderId="18" xfId="0" applyFont="1" applyFill="1" applyBorder="1" applyAlignment="1">
      <alignment horizontal="center" vertical="center" wrapText="1" shrinkToFit="1"/>
    </xf>
    <xf numFmtId="1" fontId="59" fillId="0" borderId="13" xfId="0" applyNumberFormat="1" applyFont="1" applyFill="1" applyBorder="1" applyAlignment="1">
      <alignment vertical="center" wrapText="1" shrinkToFit="1"/>
    </xf>
    <xf numFmtId="164" fontId="1" fillId="0" borderId="0" xfId="5" applyNumberFormat="1" applyFont="1" applyFill="1" applyBorder="1" applyAlignment="1" applyProtection="1">
      <alignment horizontal="center"/>
      <protection hidden="1"/>
    </xf>
    <xf numFmtId="1" fontId="59" fillId="0" borderId="12" xfId="0" applyNumberFormat="1" applyFont="1" applyFill="1" applyBorder="1" applyAlignment="1">
      <alignment horizontal="left" vertical="center" wrapText="1" shrinkToFit="1"/>
    </xf>
    <xf numFmtId="0" fontId="20" fillId="23" borderId="0" xfId="3" applyFont="1" applyFill="1" applyBorder="1" applyAlignment="1" applyProtection="1">
      <alignment vertical="center"/>
      <protection hidden="1"/>
    </xf>
    <xf numFmtId="1" fontId="31" fillId="22" borderId="0" xfId="0" applyNumberFormat="1" applyFont="1" applyFill="1" applyBorder="1" applyAlignment="1" applyProtection="1">
      <alignment horizontal="center" vertical="top" wrapText="1" shrinkToFit="1"/>
      <protection locked="0"/>
    </xf>
    <xf numFmtId="0" fontId="31" fillId="22" borderId="0" xfId="0" applyFont="1" applyFill="1" applyBorder="1" applyAlignment="1" applyProtection="1">
      <alignment horizontal="center" vertical="top" wrapText="1" shrinkToFit="1"/>
      <protection locked="0"/>
    </xf>
    <xf numFmtId="0" fontId="31" fillId="22" borderId="0" xfId="0" applyNumberFormat="1" applyFont="1" applyFill="1" applyBorder="1" applyAlignment="1" applyProtection="1">
      <alignment horizontal="center" vertical="top" wrapText="1" shrinkToFit="1"/>
      <protection locked="0"/>
    </xf>
    <xf numFmtId="164" fontId="31" fillId="22" borderId="3" xfId="5" applyNumberFormat="1" applyFont="1" applyFill="1" applyBorder="1" applyAlignment="1" applyProtection="1">
      <alignment horizontal="center" vertical="top" wrapText="1" shrinkToFit="1"/>
      <protection locked="0"/>
    </xf>
    <xf numFmtId="164" fontId="31" fillId="22" borderId="0" xfId="5" applyNumberFormat="1" applyFont="1" applyFill="1" applyBorder="1" applyAlignment="1" applyProtection="1">
      <alignment horizontal="center" vertical="top" wrapText="1" shrinkToFit="1"/>
      <protection locked="0"/>
    </xf>
    <xf numFmtId="164" fontId="31" fillId="22" borderId="4" xfId="5" applyNumberFormat="1" applyFont="1" applyFill="1" applyBorder="1" applyAlignment="1" applyProtection="1">
      <alignment horizontal="center" vertical="top" wrapText="1" shrinkToFit="1"/>
      <protection locked="0"/>
    </xf>
    <xf numFmtId="1" fontId="31" fillId="23" borderId="0" xfId="4" applyNumberFormat="1" applyFont="1" applyFill="1" applyBorder="1" applyAlignment="1" applyProtection="1">
      <alignment horizontal="right" vertical="center"/>
      <protection hidden="1"/>
    </xf>
    <xf numFmtId="0" fontId="18" fillId="23" borderId="0" xfId="4" applyFont="1" applyFill="1" applyBorder="1" applyAlignment="1" applyProtection="1">
      <alignment vertical="center"/>
      <protection hidden="1"/>
    </xf>
    <xf numFmtId="164" fontId="30" fillId="23" borderId="3" xfId="5" applyNumberFormat="1" applyFont="1" applyFill="1" applyBorder="1" applyAlignment="1" applyProtection="1">
      <alignment horizontal="right" vertical="center"/>
      <protection hidden="1"/>
    </xf>
    <xf numFmtId="164" fontId="18" fillId="23" borderId="0" xfId="5" applyNumberFormat="1" applyFont="1" applyFill="1" applyBorder="1" applyAlignment="1" applyProtection="1">
      <alignment horizontal="right" vertical="center"/>
      <protection hidden="1"/>
    </xf>
    <xf numFmtId="164" fontId="30" fillId="23" borderId="0" xfId="5" applyNumberFormat="1" applyFont="1" applyFill="1" applyBorder="1" applyAlignment="1" applyProtection="1">
      <alignment horizontal="right" vertical="center"/>
      <protection hidden="1"/>
    </xf>
    <xf numFmtId="164" fontId="18" fillId="23" borderId="4" xfId="5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Fill="1" applyBorder="1"/>
    <xf numFmtId="0" fontId="66" fillId="4" borderId="0" xfId="7" applyFont="1" applyFill="1" applyBorder="1" applyAlignment="1">
      <alignment vertical="center"/>
    </xf>
    <xf numFmtId="165" fontId="28" fillId="4" borderId="0" xfId="0" applyNumberFormat="1" applyFont="1" applyFill="1" applyBorder="1" applyAlignment="1" applyProtection="1">
      <alignment vertical="center"/>
      <protection hidden="1"/>
    </xf>
    <xf numFmtId="165" fontId="28" fillId="4" borderId="0" xfId="6" applyNumberFormat="1" applyFont="1" applyFill="1" applyBorder="1" applyAlignment="1" applyProtection="1">
      <alignment horizontal="center" vertical="center"/>
      <protection hidden="1"/>
    </xf>
    <xf numFmtId="1" fontId="59" fillId="0" borderId="12" xfId="0" applyNumberFormat="1" applyFont="1" applyFill="1" applyBorder="1" applyAlignment="1">
      <alignment horizontal="left" vertical="center" wrapText="1" shrinkToFit="1"/>
    </xf>
    <xf numFmtId="1" fontId="12" fillId="0" borderId="12" xfId="0" applyNumberFormat="1" applyFont="1" applyFill="1" applyBorder="1" applyAlignment="1">
      <alignment vertical="center" wrapText="1" shrinkToFit="1"/>
    </xf>
    <xf numFmtId="164" fontId="23" fillId="0" borderId="23" xfId="5" applyNumberFormat="1" applyFont="1" applyFill="1" applyBorder="1" applyAlignment="1">
      <alignment horizontal="center" vertical="center" wrapText="1" shrinkToFit="1"/>
    </xf>
    <xf numFmtId="164" fontId="23" fillId="0" borderId="23" xfId="5" applyNumberFormat="1" applyFont="1" applyFill="1" applyBorder="1" applyAlignment="1">
      <alignment horizontal="center" vertical="center"/>
    </xf>
    <xf numFmtId="1" fontId="59" fillId="0" borderId="13" xfId="0" applyNumberFormat="1" applyFont="1" applyFill="1" applyBorder="1" applyAlignment="1">
      <alignment horizontal="left" vertical="center" wrapText="1" shrinkToFit="1"/>
    </xf>
    <xf numFmtId="0" fontId="59" fillId="0" borderId="13" xfId="0" applyFont="1" applyFill="1" applyBorder="1" applyAlignment="1">
      <alignment horizontal="left" vertical="center" wrapText="1" shrinkToFit="1"/>
    </xf>
    <xf numFmtId="0" fontId="12" fillId="0" borderId="13" xfId="0" applyNumberFormat="1" applyFont="1" applyFill="1" applyBorder="1" applyAlignment="1">
      <alignment vertical="center" wrapText="1" shrinkToFit="1"/>
    </xf>
    <xf numFmtId="0" fontId="12" fillId="0" borderId="37" xfId="0" applyFont="1" applyFill="1" applyBorder="1" applyAlignment="1">
      <alignment horizontal="center" vertical="center" wrapText="1" shrinkToFit="1"/>
    </xf>
    <xf numFmtId="0" fontId="12" fillId="0" borderId="33" xfId="0" applyFont="1" applyFill="1" applyBorder="1" applyAlignment="1">
      <alignment horizontal="center" vertical="center" wrapText="1" shrinkToFit="1"/>
    </xf>
    <xf numFmtId="0" fontId="59" fillId="0" borderId="12" xfId="0" applyFont="1" applyFill="1" applyBorder="1" applyAlignment="1">
      <alignment horizontal="left" vertical="center" wrapText="1" shrinkToFit="1"/>
    </xf>
    <xf numFmtId="0" fontId="59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vertical="center" wrapText="1"/>
    </xf>
    <xf numFmtId="1" fontId="59" fillId="0" borderId="12" xfId="0" applyNumberFormat="1" applyFont="1" applyFill="1" applyBorder="1" applyAlignment="1">
      <alignment horizontal="left" vertical="center" shrinkToFit="1"/>
    </xf>
    <xf numFmtId="1" fontId="59" fillId="0" borderId="11" xfId="0" applyNumberFormat="1" applyFont="1" applyFill="1" applyBorder="1" applyAlignment="1">
      <alignment horizontal="left" vertical="center" wrapText="1" shrinkToFit="1"/>
    </xf>
    <xf numFmtId="0" fontId="59" fillId="0" borderId="11" xfId="0" applyFont="1" applyFill="1" applyBorder="1" applyAlignment="1">
      <alignment horizontal="left" vertical="center" wrapText="1" shrinkToFit="1"/>
    </xf>
    <xf numFmtId="0" fontId="12" fillId="0" borderId="11" xfId="0" applyNumberFormat="1" applyFont="1" applyFill="1" applyBorder="1" applyAlignment="1">
      <alignment vertical="center" wrapText="1" shrinkToFit="1"/>
    </xf>
    <xf numFmtId="0" fontId="59" fillId="2" borderId="12" xfId="0" applyFont="1" applyFill="1" applyBorder="1" applyAlignment="1">
      <alignment horizontal="left" vertical="center" wrapText="1" shrinkToFit="1"/>
    </xf>
    <xf numFmtId="164" fontId="12" fillId="0" borderId="22" xfId="5" applyNumberFormat="1" applyFont="1" applyBorder="1" applyAlignment="1">
      <alignment horizontal="right" vertical="center"/>
    </xf>
    <xf numFmtId="164" fontId="23" fillId="0" borderId="24" xfId="5" applyNumberFormat="1" applyFont="1" applyFill="1" applyBorder="1" applyAlignment="1">
      <alignment horizontal="center" vertical="center" wrapText="1" shrinkToFit="1"/>
    </xf>
    <xf numFmtId="164" fontId="12" fillId="0" borderId="25" xfId="5" applyNumberFormat="1" applyFont="1" applyBorder="1" applyAlignment="1">
      <alignment horizontal="right" vertical="center"/>
    </xf>
    <xf numFmtId="164" fontId="12" fillId="0" borderId="26" xfId="5" applyNumberFormat="1" applyFont="1" applyFill="1" applyBorder="1" applyAlignment="1">
      <alignment horizontal="right" vertical="center" wrapText="1" shrinkToFit="1"/>
    </xf>
    <xf numFmtId="1" fontId="31" fillId="22" borderId="5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31" fillId="22" borderId="7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18" fillId="23" borderId="3" xfId="4" applyNumberFormat="1" applyFont="1" applyFill="1" applyBorder="1" applyAlignment="1" applyProtection="1">
      <alignment horizontal="right" vertical="center"/>
      <protection locked="0" hidden="1"/>
    </xf>
    <xf numFmtId="1" fontId="18" fillId="23" borderId="4" xfId="4" applyNumberFormat="1" applyFont="1" applyFill="1" applyBorder="1" applyAlignment="1" applyProtection="1">
      <alignment horizontal="right" vertical="center"/>
      <protection locked="0" hidden="1"/>
    </xf>
    <xf numFmtId="1" fontId="30" fillId="23" borderId="23" xfId="0" applyNumberFormat="1" applyFont="1" applyFill="1" applyBorder="1" applyAlignment="1" applyProtection="1">
      <alignment horizontal="center" vertical="center" wrapText="1" shrinkToFit="1"/>
      <protection locked="0" hidden="1"/>
    </xf>
    <xf numFmtId="164" fontId="30" fillId="23" borderId="18" xfId="5" applyNumberFormat="1" applyFont="1" applyFill="1" applyBorder="1" applyAlignment="1">
      <alignment horizontal="center" vertical="center" wrapText="1" shrinkToFit="1"/>
    </xf>
    <xf numFmtId="1" fontId="30" fillId="23" borderId="23" xfId="0" applyNumberFormat="1" applyFont="1" applyFill="1" applyBorder="1" applyAlignment="1" applyProtection="1">
      <alignment horizontal="center" vertical="center"/>
      <protection locked="0" hidden="1"/>
    </xf>
    <xf numFmtId="1" fontId="30" fillId="23" borderId="18" xfId="0" applyNumberFormat="1" applyFont="1" applyFill="1" applyBorder="1" applyAlignment="1" applyProtection="1">
      <alignment horizontal="right" vertical="center"/>
      <protection locked="0" hidden="1"/>
    </xf>
    <xf numFmtId="1" fontId="30" fillId="23" borderId="18" xfId="0" applyNumberFormat="1" applyFont="1" applyFill="1" applyBorder="1" applyAlignment="1" applyProtection="1">
      <alignment horizontal="center" vertical="center"/>
      <protection locked="0" hidden="1"/>
    </xf>
    <xf numFmtId="1" fontId="18" fillId="23" borderId="18" xfId="4" applyNumberFormat="1" applyFont="1" applyFill="1" applyBorder="1" applyAlignment="1" applyProtection="1">
      <alignment horizontal="center" vertical="center"/>
      <protection locked="0" hidden="1"/>
    </xf>
    <xf numFmtId="1" fontId="30" fillId="23" borderId="24" xfId="0" applyNumberFormat="1" applyFont="1" applyFill="1" applyBorder="1" applyAlignment="1" applyProtection="1">
      <alignment horizontal="center" vertical="center"/>
      <protection locked="0" hidden="1"/>
    </xf>
    <xf numFmtId="1" fontId="18" fillId="23" borderId="26" xfId="4" applyNumberFormat="1" applyFont="1" applyFill="1" applyBorder="1" applyAlignment="1" applyProtection="1">
      <alignment horizontal="center" vertical="center"/>
      <protection locked="0" hidden="1"/>
    </xf>
    <xf numFmtId="1" fontId="59" fillId="0" borderId="12" xfId="0" applyNumberFormat="1" applyFont="1" applyFill="1" applyBorder="1" applyAlignment="1">
      <alignment horizontal="left" vertical="center" wrapText="1" shrinkToFit="1"/>
    </xf>
    <xf numFmtId="164" fontId="67" fillId="16" borderId="28" xfId="5" applyNumberFormat="1" applyFont="1" applyFill="1" applyBorder="1" applyAlignment="1" applyProtection="1">
      <alignment horizontal="center" vertical="top" wrapText="1" shrinkToFit="1"/>
      <protection locked="0"/>
    </xf>
    <xf numFmtId="164" fontId="68" fillId="20" borderId="4" xfId="5" applyNumberFormat="1" applyFont="1" applyFill="1" applyBorder="1" applyAlignment="1" applyProtection="1">
      <alignment horizontal="center" vertical="top" wrapText="1" shrinkToFit="1"/>
      <protection locked="0"/>
    </xf>
    <xf numFmtId="166" fontId="21" fillId="10" borderId="22" xfId="6" applyNumberFormat="1" applyFont="1" applyFill="1" applyBorder="1" applyAlignment="1" applyProtection="1">
      <alignment horizontal="center" vertical="center"/>
      <protection hidden="1"/>
    </xf>
    <xf numFmtId="165" fontId="21" fillId="10" borderId="22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>
      <alignment horizontal="center" vertical="center"/>
    </xf>
    <xf numFmtId="0" fontId="69" fillId="7" borderId="0" xfId="0" applyFont="1" applyFill="1" applyBorder="1" applyAlignment="1">
      <alignment horizontal="left" vertical="center"/>
    </xf>
    <xf numFmtId="165" fontId="21" fillId="7" borderId="0" xfId="0" applyNumberFormat="1" applyFont="1" applyFill="1" applyBorder="1" applyAlignment="1" applyProtection="1">
      <alignment vertical="center"/>
      <protection hidden="1"/>
    </xf>
    <xf numFmtId="165" fontId="21" fillId="7" borderId="0" xfId="0" applyNumberFormat="1" applyFont="1" applyFill="1" applyBorder="1" applyAlignment="1" applyProtection="1">
      <alignment horizontal="center" vertical="center"/>
      <protection hidden="1"/>
    </xf>
    <xf numFmtId="0" fontId="70" fillId="10" borderId="22" xfId="0" applyFont="1" applyFill="1" applyBorder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0" fontId="14" fillId="0" borderId="22" xfId="0" applyFont="1" applyFill="1" applyBorder="1" applyAlignment="1">
      <alignment horizontal="center" vertical="center" wrapText="1" shrinkToFit="1"/>
    </xf>
    <xf numFmtId="0" fontId="14" fillId="0" borderId="33" xfId="0" applyFont="1" applyFill="1" applyBorder="1" applyAlignment="1">
      <alignment horizontal="center" vertical="center" wrapText="1" shrinkToFit="1"/>
    </xf>
    <xf numFmtId="0" fontId="72" fillId="5" borderId="12" xfId="0" applyFont="1" applyFill="1" applyBorder="1" applyAlignment="1">
      <alignment vertical="center"/>
    </xf>
    <xf numFmtId="0" fontId="72" fillId="5" borderId="11" xfId="0" applyFont="1" applyFill="1" applyBorder="1" applyAlignment="1">
      <alignment vertical="center"/>
    </xf>
    <xf numFmtId="0" fontId="72" fillId="15" borderId="12" xfId="0" applyFont="1" applyFill="1" applyBorder="1" applyAlignment="1">
      <alignment vertical="center"/>
    </xf>
    <xf numFmtId="1" fontId="13" fillId="0" borderId="0" xfId="0" applyNumberFormat="1" applyFont="1" applyBorder="1" applyAlignment="1">
      <alignment horizontal="left"/>
    </xf>
    <xf numFmtId="0" fontId="72" fillId="0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Border="1"/>
    <xf numFmtId="1" fontId="20" fillId="3" borderId="19" xfId="0" applyNumberFormat="1" applyFont="1" applyFill="1" applyBorder="1" applyAlignment="1" applyProtection="1">
      <alignment horizontal="center" vertical="top" wrapText="1" shrinkToFit="1"/>
      <protection locked="0"/>
    </xf>
    <xf numFmtId="0" fontId="20" fillId="3" borderId="20" xfId="0" applyFont="1" applyFill="1" applyBorder="1" applyAlignment="1" applyProtection="1">
      <alignment horizontal="center" vertical="top" wrapText="1" shrinkToFit="1"/>
      <protection locked="0"/>
    </xf>
    <xf numFmtId="0" fontId="20" fillId="3" borderId="20" xfId="0" applyNumberFormat="1" applyFont="1" applyFill="1" applyBorder="1" applyAlignment="1" applyProtection="1">
      <alignment horizontal="center" vertical="top" wrapText="1" shrinkToFit="1"/>
      <protection locked="0"/>
    </xf>
    <xf numFmtId="0" fontId="20" fillId="3" borderId="21" xfId="0" applyFont="1" applyFill="1" applyBorder="1" applyAlignment="1" applyProtection="1">
      <alignment horizontal="center" vertical="top" wrapText="1" shrinkToFit="1"/>
      <protection locked="0"/>
    </xf>
    <xf numFmtId="164" fontId="20" fillId="3" borderId="35" xfId="5" applyNumberFormat="1" applyFont="1" applyFill="1" applyBorder="1" applyAlignment="1" applyProtection="1">
      <alignment horizontal="center" vertical="top" wrapText="1" shrinkToFit="1"/>
      <protection locked="0"/>
    </xf>
    <xf numFmtId="164" fontId="20" fillId="3" borderId="20" xfId="5" applyNumberFormat="1" applyFont="1" applyFill="1" applyBorder="1" applyAlignment="1" applyProtection="1">
      <alignment horizontal="center" vertical="top" wrapText="1" shrinkToFit="1"/>
      <protection locked="0"/>
    </xf>
    <xf numFmtId="164" fontId="20" fillId="3" borderId="36" xfId="5" applyNumberFormat="1" applyFont="1" applyFill="1" applyBorder="1" applyAlignment="1" applyProtection="1">
      <alignment horizontal="center" vertical="top" wrapText="1" shrinkToFit="1"/>
      <protection locked="0"/>
    </xf>
    <xf numFmtId="1" fontId="20" fillId="3" borderId="19" xfId="0" applyNumberFormat="1" applyFont="1" applyFill="1" applyBorder="1" applyAlignment="1" applyProtection="1">
      <alignment horizontal="center" vertical="top" wrapText="1" shrinkToFit="1"/>
      <protection locked="0" hidden="1"/>
    </xf>
    <xf numFmtId="164" fontId="20" fillId="3" borderId="21" xfId="5" applyNumberFormat="1" applyFont="1" applyFill="1" applyBorder="1" applyAlignment="1" applyProtection="1">
      <alignment horizontal="center" vertical="top" wrapText="1" shrinkToFit="1"/>
      <protection locked="0"/>
    </xf>
    <xf numFmtId="0" fontId="19" fillId="0" borderId="0" xfId="0" applyFont="1" applyBorder="1" applyProtection="1">
      <protection locked="0"/>
    </xf>
    <xf numFmtId="164" fontId="19" fillId="0" borderId="0" xfId="0" applyNumberFormat="1" applyFont="1" applyBorder="1" applyProtection="1">
      <protection locked="0"/>
    </xf>
    <xf numFmtId="1" fontId="73" fillId="8" borderId="0" xfId="4" applyNumberFormat="1" applyFont="1" applyFill="1" applyBorder="1" applyAlignment="1" applyProtection="1">
      <alignment horizontal="right" vertical="center"/>
      <protection hidden="1"/>
    </xf>
    <xf numFmtId="0" fontId="73" fillId="8" borderId="0" xfId="4" applyFont="1" applyFill="1" applyBorder="1" applyAlignment="1" applyProtection="1">
      <alignment vertical="center"/>
      <protection hidden="1"/>
    </xf>
    <xf numFmtId="164" fontId="59" fillId="8" borderId="3" xfId="5" applyNumberFormat="1" applyFont="1" applyFill="1" applyBorder="1" applyAlignment="1" applyProtection="1">
      <alignment horizontal="right" vertical="center"/>
      <protection hidden="1"/>
    </xf>
    <xf numFmtId="164" fontId="74" fillId="8" borderId="0" xfId="5" applyNumberFormat="1" applyFont="1" applyFill="1" applyBorder="1" applyAlignment="1" applyProtection="1">
      <alignment horizontal="right" vertical="center"/>
      <protection hidden="1"/>
    </xf>
    <xf numFmtId="164" fontId="19" fillId="8" borderId="0" xfId="5" applyNumberFormat="1" applyFont="1" applyFill="1" applyBorder="1" applyAlignment="1" applyProtection="1">
      <alignment horizontal="right" vertical="center"/>
      <protection hidden="1"/>
    </xf>
    <xf numFmtId="164" fontId="73" fillId="8" borderId="4" xfId="5" applyNumberFormat="1" applyFont="1" applyFill="1" applyBorder="1" applyAlignment="1" applyProtection="1">
      <alignment horizontal="right" vertical="center"/>
      <protection hidden="1"/>
    </xf>
    <xf numFmtId="1" fontId="75" fillId="8" borderId="0" xfId="4" applyNumberFormat="1" applyFont="1" applyFill="1" applyBorder="1" applyAlignment="1" applyProtection="1">
      <alignment horizontal="center" vertical="center"/>
      <protection locked="0" hidden="1"/>
    </xf>
    <xf numFmtId="164" fontId="75" fillId="8" borderId="0" xfId="5" applyNumberFormat="1" applyFont="1" applyFill="1" applyBorder="1" applyAlignment="1" applyProtection="1">
      <alignment horizontal="center" vertical="center"/>
      <protection hidden="1"/>
    </xf>
    <xf numFmtId="0" fontId="76" fillId="5" borderId="11" xfId="0" applyFont="1" applyFill="1" applyBorder="1" applyAlignment="1">
      <alignment vertical="center"/>
    </xf>
    <xf numFmtId="0" fontId="72" fillId="5" borderId="16" xfId="0" applyFont="1" applyFill="1" applyBorder="1" applyAlignment="1">
      <alignment vertical="center"/>
    </xf>
    <xf numFmtId="0" fontId="77" fillId="5" borderId="12" xfId="0" applyFont="1" applyFill="1" applyBorder="1" applyAlignment="1">
      <alignment vertical="center"/>
    </xf>
    <xf numFmtId="0" fontId="78" fillId="5" borderId="12" xfId="0" applyFont="1" applyFill="1" applyBorder="1" applyAlignment="1">
      <alignment vertical="center"/>
    </xf>
    <xf numFmtId="0" fontId="72" fillId="5" borderId="17" xfId="0" applyFont="1" applyFill="1" applyBorder="1" applyAlignment="1">
      <alignment vertical="center"/>
    </xf>
    <xf numFmtId="0" fontId="72" fillId="5" borderId="12" xfId="0" applyFont="1" applyFill="1" applyBorder="1" applyAlignment="1" applyProtection="1">
      <alignment horizontal="center" vertical="center"/>
      <protection locked="0" hidden="1"/>
    </xf>
    <xf numFmtId="0" fontId="72" fillId="5" borderId="12" xfId="0" applyFont="1" applyFill="1" applyBorder="1" applyAlignment="1">
      <alignment horizontal="center" vertical="center"/>
    </xf>
    <xf numFmtId="164" fontId="19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4" fillId="0" borderId="12" xfId="0" applyNumberFormat="1" applyFont="1" applyFill="1" applyBorder="1" applyAlignment="1">
      <alignment vertical="center" wrapText="1" shrinkToFit="1"/>
    </xf>
    <xf numFmtId="164" fontId="59" fillId="0" borderId="23" xfId="5" applyNumberFormat="1" applyFont="1" applyBorder="1" applyAlignment="1">
      <alignment horizontal="right" vertical="center"/>
    </xf>
    <xf numFmtId="164" fontId="74" fillId="0" borderId="22" xfId="5" applyNumberFormat="1" applyFont="1" applyBorder="1" applyAlignment="1">
      <alignment horizontal="right" vertical="center"/>
    </xf>
    <xf numFmtId="164" fontId="14" fillId="0" borderId="22" xfId="5" applyNumberFormat="1" applyFont="1" applyBorder="1" applyAlignment="1">
      <alignment horizontal="right" vertical="center"/>
    </xf>
    <xf numFmtId="164" fontId="14" fillId="0" borderId="18" xfId="5" applyNumberFormat="1" applyFont="1" applyFill="1" applyBorder="1" applyAlignment="1">
      <alignment horizontal="right" vertical="center" wrapText="1" shrinkToFit="1"/>
    </xf>
    <xf numFmtId="1" fontId="59" fillId="15" borderId="12" xfId="0" applyNumberFormat="1" applyFont="1" applyFill="1" applyBorder="1" applyAlignment="1" applyProtection="1">
      <alignment horizontal="center" vertical="center" wrapText="1" shrinkToFit="1"/>
      <protection locked="0" hidden="1"/>
    </xf>
    <xf numFmtId="164" fontId="59" fillId="5" borderId="12" xfId="5" applyNumberFormat="1" applyFont="1" applyFill="1" applyBorder="1" applyAlignment="1">
      <alignment horizontal="center" vertical="center" wrapText="1" shrinkToFit="1"/>
    </xf>
    <xf numFmtId="0" fontId="79" fillId="0" borderId="0" xfId="0" applyFont="1" applyBorder="1" applyAlignment="1">
      <alignment vertical="center"/>
    </xf>
    <xf numFmtId="0" fontId="14" fillId="0" borderId="34" xfId="0" applyNumberFormat="1" applyFont="1" applyFill="1" applyBorder="1" applyAlignment="1">
      <alignment vertical="center" wrapText="1" shrinkToFit="1"/>
    </xf>
    <xf numFmtId="164" fontId="59" fillId="5" borderId="34" xfId="5" applyNumberFormat="1" applyFont="1" applyFill="1" applyBorder="1" applyAlignment="1">
      <alignment horizontal="center" vertical="center" wrapText="1" shrinkToFit="1"/>
    </xf>
    <xf numFmtId="0" fontId="79" fillId="5" borderId="12" xfId="0" applyFont="1" applyFill="1" applyBorder="1" applyAlignment="1">
      <alignment vertical="center"/>
    </xf>
    <xf numFmtId="0" fontId="81" fillId="5" borderId="12" xfId="0" applyFont="1" applyFill="1" applyBorder="1" applyAlignment="1">
      <alignment vertical="center"/>
    </xf>
    <xf numFmtId="0" fontId="82" fillId="5" borderId="17" xfId="0" applyFont="1" applyFill="1" applyBorder="1" applyAlignment="1">
      <alignment vertical="center"/>
    </xf>
    <xf numFmtId="164" fontId="59" fillId="0" borderId="38" xfId="5" applyNumberFormat="1" applyFont="1" applyBorder="1" applyAlignment="1">
      <alignment horizontal="right" vertical="center"/>
    </xf>
    <xf numFmtId="0" fontId="79" fillId="5" borderId="11" xfId="0" applyFont="1" applyFill="1" applyBorder="1" applyAlignment="1">
      <alignment vertical="center"/>
    </xf>
    <xf numFmtId="0" fontId="72" fillId="5" borderId="14" xfId="0" applyFont="1" applyFill="1" applyBorder="1" applyAlignment="1">
      <alignment vertical="center"/>
    </xf>
    <xf numFmtId="0" fontId="77" fillId="5" borderId="11" xfId="0" applyFont="1" applyFill="1" applyBorder="1" applyAlignment="1">
      <alignment vertical="center"/>
    </xf>
    <xf numFmtId="0" fontId="81" fillId="5" borderId="11" xfId="0" applyFont="1" applyFill="1" applyBorder="1" applyAlignment="1">
      <alignment vertical="center"/>
    </xf>
    <xf numFmtId="0" fontId="82" fillId="5" borderId="15" xfId="0" applyFont="1" applyFill="1" applyBorder="1" applyAlignment="1">
      <alignment vertical="center"/>
    </xf>
    <xf numFmtId="0" fontId="72" fillId="5" borderId="11" xfId="0" applyFont="1" applyFill="1" applyBorder="1" applyAlignment="1" applyProtection="1">
      <alignment horizontal="center" vertical="center"/>
      <protection locked="0" hidden="1"/>
    </xf>
    <xf numFmtId="0" fontId="72" fillId="5" borderId="11" xfId="0" applyFont="1" applyFill="1" applyBorder="1" applyAlignment="1">
      <alignment horizontal="center" vertical="center"/>
    </xf>
    <xf numFmtId="1" fontId="59" fillId="15" borderId="12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12" xfId="0" applyFont="1" applyBorder="1" applyAlignment="1">
      <alignment vertical="center" wrapText="1"/>
    </xf>
    <xf numFmtId="0" fontId="79" fillId="15" borderId="12" xfId="0" applyFont="1" applyFill="1" applyBorder="1" applyAlignment="1">
      <alignment vertical="center"/>
    </xf>
    <xf numFmtId="0" fontId="72" fillId="15" borderId="16" xfId="0" applyFont="1" applyFill="1" applyBorder="1" applyAlignment="1">
      <alignment vertical="center"/>
    </xf>
    <xf numFmtId="0" fontId="77" fillId="15" borderId="12" xfId="0" applyFont="1" applyFill="1" applyBorder="1" applyAlignment="1">
      <alignment vertical="center"/>
    </xf>
    <xf numFmtId="0" fontId="81" fillId="15" borderId="12" xfId="0" applyFont="1" applyFill="1" applyBorder="1" applyAlignment="1">
      <alignment vertical="center"/>
    </xf>
    <xf numFmtId="0" fontId="82" fillId="15" borderId="17" xfId="0" applyFont="1" applyFill="1" applyBorder="1" applyAlignment="1">
      <alignment vertical="center"/>
    </xf>
    <xf numFmtId="0" fontId="72" fillId="15" borderId="12" xfId="0" applyFont="1" applyFill="1" applyBorder="1" applyAlignment="1" applyProtection="1">
      <alignment horizontal="center" vertical="center"/>
      <protection locked="0" hidden="1"/>
    </xf>
    <xf numFmtId="0" fontId="84" fillId="0" borderId="0" xfId="0" applyFont="1" applyBorder="1" applyAlignment="1">
      <alignment vertical="center"/>
    </xf>
    <xf numFmtId="0" fontId="84" fillId="15" borderId="12" xfId="0" applyFont="1" applyFill="1" applyBorder="1" applyAlignment="1">
      <alignment vertical="center"/>
    </xf>
    <xf numFmtId="0" fontId="72" fillId="15" borderId="12" xfId="0" applyFont="1" applyFill="1" applyBorder="1" applyAlignment="1">
      <alignment horizontal="right" vertical="center"/>
    </xf>
    <xf numFmtId="0" fontId="69" fillId="7" borderId="39" xfId="7" applyFont="1" applyFill="1" applyBorder="1" applyAlignment="1">
      <alignment vertical="center"/>
    </xf>
    <xf numFmtId="165" fontId="48" fillId="7" borderId="40" xfId="0" applyNumberFormat="1" applyFont="1" applyFill="1" applyBorder="1" applyAlignment="1" applyProtection="1">
      <alignment vertical="center"/>
      <protection hidden="1"/>
    </xf>
    <xf numFmtId="165" fontId="48" fillId="7" borderId="41" xfId="6" applyNumberFormat="1" applyFont="1" applyFill="1" applyBorder="1" applyAlignment="1" applyProtection="1">
      <alignment horizontal="center" vertical="center"/>
      <protection hidden="1"/>
    </xf>
    <xf numFmtId="0" fontId="69" fillId="7" borderId="42" xfId="7" applyFont="1" applyFill="1" applyBorder="1" applyAlignment="1">
      <alignment vertical="center"/>
    </xf>
    <xf numFmtId="165" fontId="48" fillId="7" borderId="43" xfId="0" applyNumberFormat="1" applyFont="1" applyFill="1" applyBorder="1" applyAlignment="1" applyProtection="1">
      <alignment vertical="center"/>
      <protection hidden="1"/>
    </xf>
    <xf numFmtId="165" fontId="48" fillId="7" borderId="44" xfId="6" applyNumberFormat="1" applyFont="1" applyFill="1" applyBorder="1" applyAlignment="1" applyProtection="1">
      <alignment horizontal="center" vertical="center"/>
      <protection hidden="1"/>
    </xf>
    <xf numFmtId="0" fontId="69" fillId="7" borderId="45" xfId="7" applyFont="1" applyFill="1" applyBorder="1" applyAlignment="1">
      <alignment vertical="center"/>
    </xf>
    <xf numFmtId="165" fontId="48" fillId="7" borderId="46" xfId="0" applyNumberFormat="1" applyFont="1" applyFill="1" applyBorder="1" applyAlignment="1" applyProtection="1">
      <alignment vertical="center"/>
      <protection hidden="1"/>
    </xf>
    <xf numFmtId="165" fontId="48" fillId="7" borderId="47" xfId="6" applyNumberFormat="1" applyFont="1" applyFill="1" applyBorder="1" applyAlignment="1" applyProtection="1">
      <alignment horizontal="center" vertical="center"/>
      <protection hidden="1"/>
    </xf>
    <xf numFmtId="1" fontId="85" fillId="0" borderId="23" xfId="5" applyNumberFormat="1" applyFont="1" applyFill="1" applyBorder="1" applyAlignment="1">
      <alignment horizontal="center" vertical="center" wrapText="1" shrinkToFit="1"/>
    </xf>
    <xf numFmtId="1" fontId="48" fillId="24" borderId="0" xfId="0" applyNumberFormat="1" applyFont="1" applyFill="1" applyBorder="1" applyAlignment="1" applyProtection="1">
      <alignment horizontal="center" vertical="top" wrapText="1" shrinkToFit="1"/>
      <protection locked="0"/>
    </xf>
    <xf numFmtId="0" fontId="48" fillId="24" borderId="0" xfId="0" applyFont="1" applyFill="1" applyBorder="1" applyAlignment="1" applyProtection="1">
      <alignment horizontal="center" vertical="top" wrapText="1" shrinkToFit="1"/>
      <protection locked="0"/>
    </xf>
    <xf numFmtId="0" fontId="48" fillId="24" borderId="0" xfId="0" applyNumberFormat="1" applyFont="1" applyFill="1" applyBorder="1" applyAlignment="1" applyProtection="1">
      <alignment horizontal="center" vertical="top" wrapText="1" shrinkToFit="1"/>
      <protection locked="0"/>
    </xf>
    <xf numFmtId="164" fontId="48" fillId="24" borderId="3" xfId="5" applyNumberFormat="1" applyFont="1" applyFill="1" applyBorder="1" applyAlignment="1" applyProtection="1">
      <alignment horizontal="center" vertical="top" wrapText="1" shrinkToFit="1"/>
      <protection locked="0"/>
    </xf>
    <xf numFmtId="164" fontId="48" fillId="24" borderId="0" xfId="5" applyNumberFormat="1" applyFont="1" applyFill="1" applyBorder="1" applyAlignment="1" applyProtection="1">
      <alignment horizontal="center" vertical="top" wrapText="1" shrinkToFit="1"/>
      <protection locked="0"/>
    </xf>
    <xf numFmtId="164" fontId="68" fillId="24" borderId="4" xfId="5" applyNumberFormat="1" applyFont="1" applyFill="1" applyBorder="1" applyAlignment="1" applyProtection="1">
      <alignment horizontal="center" vertical="top" wrapText="1" shrinkToFit="1"/>
      <protection locked="0"/>
    </xf>
    <xf numFmtId="1" fontId="48" fillId="24" borderId="0" xfId="0" applyNumberFormat="1" applyFont="1" applyFill="1" applyBorder="1" applyAlignment="1" applyProtection="1">
      <alignment horizontal="center" vertical="top" wrapText="1" shrinkToFit="1"/>
      <protection locked="0" hidden="1"/>
    </xf>
    <xf numFmtId="0" fontId="45" fillId="24" borderId="12" xfId="0" applyFont="1" applyFill="1" applyBorder="1" applyAlignment="1">
      <alignment vertical="center"/>
    </xf>
    <xf numFmtId="0" fontId="32" fillId="24" borderId="12" xfId="0" applyFont="1" applyFill="1" applyBorder="1" applyAlignment="1">
      <alignment horizontal="left" vertical="center"/>
    </xf>
    <xf numFmtId="0" fontId="39" fillId="24" borderId="12" xfId="0" applyFont="1" applyFill="1" applyBorder="1" applyAlignment="1">
      <alignment vertical="center"/>
    </xf>
    <xf numFmtId="0" fontId="39" fillId="24" borderId="12" xfId="0" applyFont="1" applyFill="1" applyBorder="1" applyAlignment="1">
      <alignment horizontal="center" vertical="center"/>
    </xf>
    <xf numFmtId="164" fontId="38" fillId="24" borderId="16" xfId="5" applyNumberFormat="1" applyFont="1" applyFill="1" applyBorder="1" applyAlignment="1">
      <alignment horizontal="center" vertical="center"/>
    </xf>
    <xf numFmtId="164" fontId="39" fillId="24" borderId="12" xfId="5" applyNumberFormat="1" applyFont="1" applyFill="1" applyBorder="1" applyAlignment="1">
      <alignment horizontal="center" vertical="center"/>
    </xf>
    <xf numFmtId="164" fontId="39" fillId="24" borderId="17" xfId="5" applyNumberFormat="1" applyFont="1" applyFill="1" applyBorder="1" applyAlignment="1">
      <alignment horizontal="center" vertical="center"/>
    </xf>
    <xf numFmtId="1" fontId="39" fillId="24" borderId="12" xfId="0" applyNumberFormat="1" applyFont="1" applyFill="1" applyBorder="1" applyAlignment="1" applyProtection="1">
      <alignment horizontal="center" vertical="center"/>
      <protection locked="0" hidden="1"/>
    </xf>
    <xf numFmtId="1" fontId="22" fillId="24" borderId="0" xfId="4" applyNumberFormat="1" applyFont="1" applyFill="1" applyBorder="1" applyAlignment="1" applyProtection="1">
      <alignment horizontal="center" vertical="center"/>
      <protection locked="0" hidden="1"/>
    </xf>
    <xf numFmtId="0" fontId="86" fillId="0" borderId="0" xfId="0" applyFont="1" applyFill="1" applyBorder="1" applyAlignment="1">
      <alignment vertical="center"/>
    </xf>
    <xf numFmtId="0" fontId="87" fillId="0" borderId="0" xfId="0" applyFont="1" applyBorder="1" applyAlignment="1">
      <alignment wrapText="1"/>
    </xf>
    <xf numFmtId="0" fontId="87" fillId="0" borderId="0" xfId="0" applyFont="1" applyBorder="1" applyAlignment="1">
      <alignment horizontal="center" vertical="center"/>
    </xf>
    <xf numFmtId="1" fontId="88" fillId="0" borderId="11" xfId="0" applyNumberFormat="1" applyFont="1" applyFill="1" applyBorder="1" applyAlignment="1">
      <alignment horizontal="left" vertical="center" wrapText="1" shrinkToFit="1"/>
    </xf>
    <xf numFmtId="0" fontId="88" fillId="0" borderId="11" xfId="0" applyFont="1" applyFill="1" applyBorder="1" applyAlignment="1">
      <alignment horizontal="left" vertical="center" wrapText="1" shrinkToFit="1"/>
    </xf>
    <xf numFmtId="0" fontId="89" fillId="0" borderId="11" xfId="0" applyNumberFormat="1" applyFont="1" applyFill="1" applyBorder="1" applyAlignment="1">
      <alignment vertical="center" wrapText="1" shrinkToFit="1"/>
    </xf>
    <xf numFmtId="0" fontId="89" fillId="0" borderId="22" xfId="0" applyFont="1" applyFill="1" applyBorder="1" applyAlignment="1">
      <alignment horizontal="center" vertical="center" wrapText="1" shrinkToFit="1"/>
    </xf>
    <xf numFmtId="164" fontId="89" fillId="0" borderId="23" xfId="5" applyNumberFormat="1" applyFont="1" applyFill="1" applyBorder="1" applyAlignment="1">
      <alignment horizontal="center" vertical="center" wrapText="1" shrinkToFit="1"/>
    </xf>
    <xf numFmtId="164" fontId="89" fillId="0" borderId="22" xfId="5" applyNumberFormat="1" applyFont="1" applyBorder="1" applyAlignment="1">
      <alignment horizontal="center" vertical="center"/>
    </xf>
    <xf numFmtId="164" fontId="89" fillId="0" borderId="22" xfId="5" applyNumberFormat="1" applyFont="1" applyBorder="1" applyAlignment="1">
      <alignment horizontal="right" vertical="center"/>
    </xf>
    <xf numFmtId="164" fontId="89" fillId="0" borderId="18" xfId="5" applyNumberFormat="1" applyFont="1" applyFill="1" applyBorder="1" applyAlignment="1">
      <alignment horizontal="center" vertical="center" wrapText="1" shrinkToFit="1"/>
    </xf>
    <xf numFmtId="1" fontId="89" fillId="8" borderId="11" xfId="0" applyNumberFormat="1" applyFont="1" applyFill="1" applyBorder="1" applyAlignment="1" applyProtection="1">
      <alignment horizontal="center" vertical="center"/>
      <protection locked="0" hidden="1"/>
    </xf>
    <xf numFmtId="0" fontId="88" fillId="0" borderId="22" xfId="0" applyFont="1" applyFill="1" applyBorder="1" applyAlignment="1">
      <alignment horizontal="center" vertical="center" wrapText="1" shrinkToFit="1"/>
    </xf>
    <xf numFmtId="0" fontId="88" fillId="0" borderId="33" xfId="0" applyFont="1" applyFill="1" applyBorder="1" applyAlignment="1">
      <alignment horizontal="center" vertical="center" wrapText="1" shrinkToFit="1"/>
    </xf>
    <xf numFmtId="165" fontId="48" fillId="7" borderId="43" xfId="7" applyNumberFormat="1" applyFont="1" applyFill="1" applyBorder="1" applyAlignment="1" applyProtection="1">
      <alignment vertical="center"/>
      <protection hidden="1"/>
    </xf>
    <xf numFmtId="165" fontId="48" fillId="7" borderId="44" xfId="7" applyNumberFormat="1" applyFont="1" applyFill="1" applyBorder="1" applyAlignment="1" applyProtection="1">
      <alignment horizontal="center" vertical="center"/>
      <protection hidden="1"/>
    </xf>
    <xf numFmtId="164" fontId="20" fillId="3" borderId="5" xfId="5" applyNumberFormat="1" applyFont="1" applyFill="1" applyBorder="1" applyAlignment="1" applyProtection="1">
      <alignment horizontal="center" vertical="top" wrapText="1" shrinkToFit="1"/>
      <protection locked="0"/>
    </xf>
    <xf numFmtId="164" fontId="20" fillId="3" borderId="6" xfId="5" applyNumberFormat="1" applyFont="1" applyFill="1" applyBorder="1" applyAlignment="1" applyProtection="1">
      <alignment horizontal="center" vertical="top" wrapText="1" shrinkToFit="1"/>
      <protection locked="0"/>
    </xf>
    <xf numFmtId="164" fontId="20" fillId="3" borderId="7" xfId="5" applyNumberFormat="1" applyFont="1" applyFill="1" applyBorder="1" applyAlignment="1" applyProtection="1">
      <alignment horizontal="center" vertical="top" wrapText="1" shrinkToFit="1"/>
      <protection locked="0"/>
    </xf>
    <xf numFmtId="164" fontId="31" fillId="12" borderId="8" xfId="5" applyNumberFormat="1" applyFont="1" applyFill="1" applyBorder="1" applyAlignment="1" applyProtection="1">
      <alignment horizontal="center" vertical="center" wrapText="1" shrinkToFit="1"/>
      <protection locked="0"/>
    </xf>
    <xf numFmtId="164" fontId="31" fillId="12" borderId="9" xfId="5" applyNumberFormat="1" applyFont="1" applyFill="1" applyBorder="1" applyAlignment="1" applyProtection="1">
      <alignment horizontal="center" vertical="center" wrapText="1" shrinkToFit="1"/>
      <protection locked="0"/>
    </xf>
    <xf numFmtId="164" fontId="31" fillId="12" borderId="10" xfId="5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2" xfId="0" applyNumberFormat="1" applyFont="1" applyFill="1" applyBorder="1" applyAlignment="1">
      <alignment horizontal="center" vertical="center" wrapText="1" shrinkToFit="1"/>
    </xf>
    <xf numFmtId="1" fontId="7" fillId="0" borderId="12" xfId="0" applyNumberFormat="1" applyFont="1" applyFill="1" applyBorder="1" applyAlignment="1">
      <alignment horizontal="center" vertical="center" wrapText="1" shrinkToFit="1"/>
    </xf>
    <xf numFmtId="1" fontId="13" fillId="0" borderId="12" xfId="0" applyNumberFormat="1" applyFont="1" applyFill="1" applyBorder="1" applyAlignment="1">
      <alignment horizontal="left" vertical="center" wrapText="1" shrinkToFit="1"/>
    </xf>
    <xf numFmtId="1" fontId="3" fillId="0" borderId="12" xfId="0" applyNumberFormat="1" applyFont="1" applyFill="1" applyBorder="1" applyAlignment="1">
      <alignment vertical="center" wrapText="1" shrinkToFit="1"/>
    </xf>
    <xf numFmtId="1" fontId="59" fillId="0" borderId="12" xfId="0" applyNumberFormat="1" applyFont="1" applyFill="1" applyBorder="1" applyAlignment="1">
      <alignment horizontal="center" vertical="center" wrapText="1" shrinkToFit="1"/>
    </xf>
    <xf numFmtId="1" fontId="65" fillId="0" borderId="12" xfId="0" applyNumberFormat="1" applyFont="1" applyFill="1" applyBorder="1" applyAlignment="1">
      <alignment horizontal="center" vertical="center" wrapText="1" shrinkToFit="1"/>
    </xf>
    <xf numFmtId="1" fontId="59" fillId="0" borderId="12" xfId="0" applyNumberFormat="1" applyFont="1" applyFill="1" applyBorder="1" applyAlignment="1">
      <alignment horizontal="left" vertical="center" wrapText="1" shrinkToFit="1"/>
    </xf>
    <xf numFmtId="1" fontId="12" fillId="0" borderId="12" xfId="0" applyNumberFormat="1" applyFont="1" applyFill="1" applyBorder="1" applyAlignment="1">
      <alignment vertical="center" wrapText="1" shrinkToFit="1"/>
    </xf>
    <xf numFmtId="164" fontId="31" fillId="16" borderId="5" xfId="5" applyNumberFormat="1" applyFont="1" applyFill="1" applyBorder="1" applyAlignment="1" applyProtection="1">
      <alignment horizontal="center" vertical="top" wrapText="1" shrinkToFit="1"/>
      <protection locked="0"/>
    </xf>
    <xf numFmtId="164" fontId="31" fillId="16" borderId="6" xfId="5" applyNumberFormat="1" applyFont="1" applyFill="1" applyBorder="1" applyAlignment="1" applyProtection="1">
      <alignment horizontal="center" vertical="top" wrapText="1" shrinkToFit="1"/>
      <protection locked="0"/>
    </xf>
    <xf numFmtId="164" fontId="31" fillId="16" borderId="7" xfId="5" applyNumberFormat="1" applyFont="1" applyFill="1" applyBorder="1" applyAlignment="1" applyProtection="1">
      <alignment horizontal="center" vertical="top" wrapText="1" shrinkToFit="1"/>
      <protection locked="0"/>
    </xf>
    <xf numFmtId="164" fontId="22" fillId="18" borderId="5" xfId="5" applyNumberFormat="1" applyFont="1" applyFill="1" applyBorder="1" applyAlignment="1">
      <alignment horizontal="center" vertical="center"/>
    </xf>
    <xf numFmtId="164" fontId="22" fillId="18" borderId="6" xfId="5" applyNumberFormat="1" applyFont="1" applyFill="1" applyBorder="1" applyAlignment="1">
      <alignment horizontal="center" vertical="center"/>
    </xf>
    <xf numFmtId="164" fontId="22" fillId="18" borderId="7" xfId="5" applyNumberFormat="1" applyFont="1" applyFill="1" applyBorder="1" applyAlignment="1">
      <alignment horizontal="center" vertical="center"/>
    </xf>
    <xf numFmtId="164" fontId="22" fillId="20" borderId="5" xfId="5" applyNumberFormat="1" applyFont="1" applyFill="1" applyBorder="1" applyAlignment="1">
      <alignment horizontal="center" vertical="center"/>
    </xf>
    <xf numFmtId="164" fontId="22" fillId="20" borderId="6" xfId="5" applyNumberFormat="1" applyFont="1" applyFill="1" applyBorder="1" applyAlignment="1">
      <alignment horizontal="center" vertical="center"/>
    </xf>
    <xf numFmtId="164" fontId="22" fillId="20" borderId="7" xfId="5" applyNumberFormat="1" applyFont="1" applyFill="1" applyBorder="1" applyAlignment="1">
      <alignment horizontal="center" vertical="center"/>
    </xf>
    <xf numFmtId="164" fontId="22" fillId="24" borderId="5" xfId="5" applyNumberFormat="1" applyFont="1" applyFill="1" applyBorder="1" applyAlignment="1">
      <alignment horizontal="center" vertical="center"/>
    </xf>
    <xf numFmtId="164" fontId="22" fillId="24" borderId="6" xfId="5" applyNumberFormat="1" applyFont="1" applyFill="1" applyBorder="1" applyAlignment="1">
      <alignment horizontal="center" vertical="center"/>
    </xf>
    <xf numFmtId="164" fontId="22" fillId="24" borderId="7" xfId="5" applyNumberFormat="1" applyFont="1" applyFill="1" applyBorder="1" applyAlignment="1">
      <alignment horizontal="center" vertical="center"/>
    </xf>
    <xf numFmtId="164" fontId="18" fillId="22" borderId="5" xfId="5" applyNumberFormat="1" applyFont="1" applyFill="1" applyBorder="1" applyAlignment="1">
      <alignment horizontal="center" vertical="center"/>
    </xf>
    <xf numFmtId="164" fontId="18" fillId="22" borderId="6" xfId="5" applyNumberFormat="1" applyFont="1" applyFill="1" applyBorder="1" applyAlignment="1">
      <alignment horizontal="center" vertical="center"/>
    </xf>
    <xf numFmtId="164" fontId="18" fillId="22" borderId="7" xfId="5" applyNumberFormat="1" applyFont="1" applyFill="1" applyBorder="1" applyAlignment="1">
      <alignment horizontal="center" vertical="center"/>
    </xf>
  </cellXfs>
  <cellStyles count="18">
    <cellStyle name="Гиперссылка" xfId="7" builtinId="8"/>
    <cellStyle name="Денежный" xfId="6" builtinId="4"/>
    <cellStyle name="Денежный 2" xfId="10"/>
    <cellStyle name="Денежный 3" xfId="12"/>
    <cellStyle name="Денежный 4" xfId="15"/>
    <cellStyle name="Денежный 5" xfId="16"/>
    <cellStyle name="Денежный 6" xfId="17"/>
    <cellStyle name="Итог" xfId="4" builtinId="25"/>
    <cellStyle name="Контрольная ячейка" xfId="3" builtinId="23"/>
    <cellStyle name="Обычный" xfId="0" builtinId="0"/>
    <cellStyle name="Обычный 2" xfId="14"/>
    <cellStyle name="Обычный 3" xfId="13"/>
    <cellStyle name="Обычный 3 3" xfId="1"/>
    <cellStyle name="Обычный 9" xfId="2"/>
    <cellStyle name="Процентный" xfId="8" builtinId="5"/>
    <cellStyle name="Финансовый" xfId="5" builtinId="3"/>
    <cellStyle name="Финансовый 2" xfId="9"/>
    <cellStyle name="Финансовый 3" xfId="11"/>
  </cellStyles>
  <dxfs count="274"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34998626667073579"/>
      </font>
    </dxf>
    <dxf>
      <font>
        <b val="0"/>
        <i val="0"/>
        <color theme="1" tint="0.34998626667073579"/>
      </font>
    </dxf>
    <dxf>
      <font>
        <b val="0"/>
        <i val="0"/>
        <color theme="1" tint="0.499984740745262"/>
      </font>
    </dxf>
    <dxf>
      <font>
        <b val="0"/>
        <i val="0"/>
        <color theme="1" tint="0.34998626667073579"/>
      </font>
    </dxf>
    <dxf>
      <font>
        <b val="0"/>
        <i val="0"/>
        <color theme="1" tint="0.34998626667073579"/>
      </font>
    </dxf>
    <dxf>
      <font>
        <b val="0"/>
        <i val="0"/>
        <color theme="1" tint="0.499984740745262"/>
      </font>
    </dxf>
    <dxf>
      <font>
        <b val="0"/>
        <i val="0"/>
        <color theme="1" tint="0.34998626667073579"/>
      </font>
    </dxf>
    <dxf>
      <font>
        <b val="0"/>
        <i val="0"/>
        <color theme="1" tint="0.34998626667073579"/>
      </font>
    </dxf>
    <dxf>
      <font>
        <b val="0"/>
        <i val="0"/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793905"/>
      <color rgb="FFFFFFCC"/>
      <color rgb="FFD5E503"/>
      <color rgb="FFFF3300"/>
      <color rgb="FFFF5050"/>
      <color rgb="FFFFCC00"/>
      <color rgb="FF333300"/>
      <color rgb="FFD27816"/>
      <color rgb="FFFFFF66"/>
      <color rgb="FF643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hyperlink" Target="#&#1050;&#1040;&#1058;&#1040;&#1051;&#1054;&#1043;!A1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1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1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hyperlink" Target="#&#1050;&#1040;&#1058;&#1040;&#1051;&#1054;&#1043;!A1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5.jpeg"/><Relationship Id="rId1" Type="http://schemas.openxmlformats.org/officeDocument/2006/relationships/hyperlink" Target="#&#1050;&#1040;&#1058;&#1040;&#1051;&#1054;&#1043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91676</xdr:colOff>
      <xdr:row>8</xdr:row>
      <xdr:rowOff>96008</xdr:rowOff>
    </xdr:from>
    <xdr:to>
      <xdr:col>13</xdr:col>
      <xdr:colOff>491068</xdr:colOff>
      <xdr:row>17</xdr:row>
      <xdr:rowOff>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9876" y="2144941"/>
          <a:ext cx="5276192" cy="30620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59267</xdr:rowOff>
    </xdr:from>
    <xdr:to>
      <xdr:col>1</xdr:col>
      <xdr:colOff>1566333</xdr:colOff>
      <xdr:row>2</xdr:row>
      <xdr:rowOff>126053</xdr:rowOff>
    </xdr:to>
    <xdr:pic>
      <xdr:nvPicPr>
        <xdr:cNvPr id="8" name="Рисунок 7" descr="C:\Users\ShopAroma\AppData\Local\Microsoft\Windows\INetCache\Content.Outlook\HL7AX3IQ\image005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267"/>
          <a:ext cx="1566333" cy="3715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31561</xdr:colOff>
      <xdr:row>2</xdr:row>
      <xdr:rowOff>59266</xdr:rowOff>
    </xdr:from>
    <xdr:to>
      <xdr:col>7</xdr:col>
      <xdr:colOff>359834</xdr:colOff>
      <xdr:row>4</xdr:row>
      <xdr:rowOff>287866</xdr:rowOff>
    </xdr:to>
    <xdr:pic>
      <xdr:nvPicPr>
        <xdr:cNvPr id="12" name="Рисунок 11" descr="https://upakovka24.com/upload/iblock/0c9/0c9ec5cdd6cc5ba47c8c5c4f79af603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761" y="364066"/>
          <a:ext cx="1547473" cy="965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273049</xdr:colOff>
      <xdr:row>0</xdr:row>
      <xdr:rowOff>103715</xdr:rowOff>
    </xdr:from>
    <xdr:to>
      <xdr:col>10</xdr:col>
      <xdr:colOff>164193</xdr:colOff>
      <xdr:row>7</xdr:row>
      <xdr:rowOff>76653</xdr:rowOff>
    </xdr:to>
    <xdr:pic>
      <xdr:nvPicPr>
        <xdr:cNvPr id="14" name="Рисунок 13" descr="C:\Users\ShopAroma\Downloads\_DSC0256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449" y="103715"/>
          <a:ext cx="1719944" cy="19202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82852</xdr:colOff>
      <xdr:row>2</xdr:row>
      <xdr:rowOff>83456</xdr:rowOff>
    </xdr:from>
    <xdr:to>
      <xdr:col>13</xdr:col>
      <xdr:colOff>542775</xdr:colOff>
      <xdr:row>6</xdr:row>
      <xdr:rowOff>116294</xdr:rowOff>
    </xdr:to>
    <xdr:pic>
      <xdr:nvPicPr>
        <xdr:cNvPr id="15" name="Рисунок 14" descr="C:\Users\ShopAroma\Desktop\ПЕЧАТЬ\_DSC0085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052" y="388256"/>
          <a:ext cx="2288723" cy="14806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2</xdr:row>
      <xdr:rowOff>682</xdr:rowOff>
    </xdr:to>
    <xdr:pic>
      <xdr:nvPicPr>
        <xdr:cNvPr id="4" name="Рисунок 3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43543</xdr:colOff>
      <xdr:row>0</xdr:row>
      <xdr:rowOff>304801</xdr:rowOff>
    </xdr:from>
    <xdr:to>
      <xdr:col>11</xdr:col>
      <xdr:colOff>576239</xdr:colOff>
      <xdr:row>2</xdr:row>
      <xdr:rowOff>65316</xdr:rowOff>
    </xdr:to>
    <xdr:pic>
      <xdr:nvPicPr>
        <xdr:cNvPr id="5" name="Рисунок 4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972" y="304801"/>
          <a:ext cx="532696" cy="522515"/>
        </a:xfrm>
        <a:prstGeom prst="rect">
          <a:avLst/>
        </a:prstGeom>
      </xdr:spPr>
    </xdr:pic>
    <xdr:clientData/>
  </xdr:twoCellAnchor>
  <xdr:twoCellAnchor editAs="oneCell">
    <xdr:from>
      <xdr:col>12</xdr:col>
      <xdr:colOff>228599</xdr:colOff>
      <xdr:row>47</xdr:row>
      <xdr:rowOff>116559</xdr:rowOff>
    </xdr:from>
    <xdr:to>
      <xdr:col>19</xdr:col>
      <xdr:colOff>552450</xdr:colOff>
      <xdr:row>61</xdr:row>
      <xdr:rowOff>35909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4" y="9327234"/>
          <a:ext cx="4772026" cy="31851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219074</xdr:colOff>
      <xdr:row>28</xdr:row>
      <xdr:rowOff>264063</xdr:rowOff>
    </xdr:from>
    <xdr:to>
      <xdr:col>20</xdr:col>
      <xdr:colOff>57015</xdr:colOff>
      <xdr:row>37</xdr:row>
      <xdr:rowOff>257176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699" y="6655338"/>
          <a:ext cx="4895716" cy="2526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4</xdr:row>
      <xdr:rowOff>0</xdr:rowOff>
    </xdr:from>
    <xdr:to>
      <xdr:col>20</xdr:col>
      <xdr:colOff>85726</xdr:colOff>
      <xdr:row>19</xdr:row>
      <xdr:rowOff>36247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390650"/>
          <a:ext cx="4953000" cy="495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1</xdr:row>
      <xdr:rowOff>270103</xdr:rowOff>
    </xdr:to>
    <xdr:pic>
      <xdr:nvPicPr>
        <xdr:cNvPr id="5" name="Рисунок 4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228599</xdr:colOff>
      <xdr:row>0</xdr:row>
      <xdr:rowOff>130629</xdr:rowOff>
    </xdr:from>
    <xdr:to>
      <xdr:col>11</xdr:col>
      <xdr:colOff>86382</xdr:colOff>
      <xdr:row>1</xdr:row>
      <xdr:rowOff>163287</xdr:rowOff>
    </xdr:to>
    <xdr:pic>
      <xdr:nvPicPr>
        <xdr:cNvPr id="6" name="Рисунок 5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685" y="130629"/>
          <a:ext cx="532695" cy="52251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95249</xdr:colOff>
      <xdr:row>4</xdr:row>
      <xdr:rowOff>72092</xdr:rowOff>
    </xdr:from>
    <xdr:to>
      <xdr:col>20</xdr:col>
      <xdr:colOff>502162</xdr:colOff>
      <xdr:row>13</xdr:row>
      <xdr:rowOff>264319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9" y="1596092"/>
          <a:ext cx="5283713" cy="30711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2</xdr:row>
      <xdr:rowOff>682</xdr:rowOff>
    </xdr:to>
    <xdr:pic>
      <xdr:nvPicPr>
        <xdr:cNvPr id="4" name="Рисунок 3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359227</xdr:colOff>
      <xdr:row>0</xdr:row>
      <xdr:rowOff>141515</xdr:rowOff>
    </xdr:from>
    <xdr:to>
      <xdr:col>11</xdr:col>
      <xdr:colOff>217010</xdr:colOff>
      <xdr:row>1</xdr:row>
      <xdr:rowOff>217716</xdr:rowOff>
    </xdr:to>
    <xdr:pic>
      <xdr:nvPicPr>
        <xdr:cNvPr id="5" name="Рисунок 4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2313" y="141515"/>
          <a:ext cx="532695" cy="522515"/>
        </a:xfrm>
        <a:prstGeom prst="rect">
          <a:avLst/>
        </a:prstGeom>
      </xdr:spPr>
    </xdr:pic>
    <xdr:clientData/>
  </xdr:twoCellAnchor>
  <xdr:twoCellAnchor editAs="oneCell">
    <xdr:from>
      <xdr:col>12</xdr:col>
      <xdr:colOff>50109</xdr:colOff>
      <xdr:row>28</xdr:row>
      <xdr:rowOff>315165</xdr:rowOff>
    </xdr:from>
    <xdr:to>
      <xdr:col>22</xdr:col>
      <xdr:colOff>32418</xdr:colOff>
      <xdr:row>36</xdr:row>
      <xdr:rowOff>148522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9979" y="8564643"/>
          <a:ext cx="6111439" cy="400468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27293</xdr:colOff>
      <xdr:row>1</xdr:row>
      <xdr:rowOff>57150</xdr:rowOff>
    </xdr:from>
    <xdr:to>
      <xdr:col>21</xdr:col>
      <xdr:colOff>118855</xdr:colOff>
      <xdr:row>23</xdr:row>
      <xdr:rowOff>238147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1243" y="495300"/>
          <a:ext cx="5577962" cy="79629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1</xdr:row>
      <xdr:rowOff>271464</xdr:rowOff>
    </xdr:to>
    <xdr:pic>
      <xdr:nvPicPr>
        <xdr:cNvPr id="4" name="Рисунок 3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9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227897</xdr:colOff>
      <xdr:row>1</xdr:row>
      <xdr:rowOff>195942</xdr:rowOff>
    </xdr:to>
    <xdr:pic>
      <xdr:nvPicPr>
        <xdr:cNvPr id="5" name="Рисунок 4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52398"/>
          <a:ext cx="532695" cy="522515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104774</xdr:colOff>
      <xdr:row>0</xdr:row>
      <xdr:rowOff>323849</xdr:rowOff>
    </xdr:from>
    <xdr:to>
      <xdr:col>19</xdr:col>
      <xdr:colOff>485775</xdr:colOff>
      <xdr:row>19</xdr:row>
      <xdr:rowOff>203398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49" y="323849"/>
          <a:ext cx="4648201" cy="6544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227896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564" y="152398"/>
          <a:ext cx="505483" cy="519794"/>
        </a:xfrm>
        <a:prstGeom prst="rect">
          <a:avLst/>
        </a:prstGeom>
      </xdr:spPr>
    </xdr:pic>
    <xdr:clientData/>
  </xdr:twoCellAnchor>
  <xdr:twoCellAnchor editAs="oneCell">
    <xdr:from>
      <xdr:col>12</xdr:col>
      <xdr:colOff>83343</xdr:colOff>
      <xdr:row>0</xdr:row>
      <xdr:rowOff>0</xdr:rowOff>
    </xdr:from>
    <xdr:to>
      <xdr:col>18</xdr:col>
      <xdr:colOff>350043</xdr:colOff>
      <xdr:row>11</xdr:row>
      <xdr:rowOff>159544</xdr:rowOff>
    </xdr:to>
    <xdr:pic>
      <xdr:nvPicPr>
        <xdr:cNvPr id="4" name="Рисунок 3" descr="C:\Users\SHOPAR~1\AppData\Roaming\Mail.Ru\Agent\0003\content.cache\c825d8080029c29e3cde2badfb92e1a1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5812" y="0"/>
          <a:ext cx="3838575" cy="3838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227896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152398"/>
          <a:ext cx="505482" cy="519794"/>
        </a:xfrm>
        <a:prstGeom prst="rect">
          <a:avLst/>
        </a:prstGeom>
      </xdr:spPr>
    </xdr:pic>
    <xdr:clientData/>
  </xdr:twoCellAnchor>
  <xdr:twoCellAnchor editAs="oneCell">
    <xdr:from>
      <xdr:col>12</xdr:col>
      <xdr:colOff>35717</xdr:colOff>
      <xdr:row>4</xdr:row>
      <xdr:rowOff>35718</xdr:rowOff>
    </xdr:from>
    <xdr:to>
      <xdr:col>19</xdr:col>
      <xdr:colOff>488155</xdr:colOff>
      <xdr:row>7</xdr:row>
      <xdr:rowOff>476250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2842" y="1654968"/>
          <a:ext cx="4619626" cy="19169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744678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227896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152398"/>
          <a:ext cx="505482" cy="5197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24"/>
  <sheetViews>
    <sheetView showGridLines="0" zoomScale="90" zoomScaleNormal="90" workbookViewId="0">
      <selection activeCell="E18" sqref="E18"/>
    </sheetView>
  </sheetViews>
  <sheetFormatPr defaultColWidth="8.88671875" defaultRowHeight="14.4" x14ac:dyDescent="0.3"/>
  <cols>
    <col min="1" max="1" width="3.44140625" style="8" customWidth="1"/>
    <col min="2" max="2" width="75.6640625" style="8" customWidth="1"/>
    <col min="3" max="4" width="14.6640625" style="8" customWidth="1"/>
    <col min="5" max="5" width="14.6640625" style="81" customWidth="1"/>
    <col min="6" max="16384" width="8.88671875" style="8"/>
  </cols>
  <sheetData>
    <row r="1" spans="1:5" ht="12" customHeight="1" x14ac:dyDescent="0.3">
      <c r="B1" s="2" t="s">
        <v>91</v>
      </c>
    </row>
    <row r="2" spans="1:5" ht="12" customHeight="1" x14ac:dyDescent="0.3">
      <c r="B2" s="3" t="s">
        <v>109</v>
      </c>
    </row>
    <row r="3" spans="1:5" ht="24" customHeight="1" x14ac:dyDescent="0.3">
      <c r="B3" s="2" t="s">
        <v>201</v>
      </c>
    </row>
    <row r="4" spans="1:5" s="6" customFormat="1" ht="34.200000000000003" customHeight="1" x14ac:dyDescent="0.3">
      <c r="B4" s="4"/>
      <c r="C4" s="5" t="s">
        <v>120</v>
      </c>
      <c r="D4" s="5" t="s">
        <v>402</v>
      </c>
      <c r="E4" s="5" t="s">
        <v>403</v>
      </c>
    </row>
    <row r="5" spans="1:5" s="6" customFormat="1" ht="34.200000000000003" customHeight="1" x14ac:dyDescent="0.3">
      <c r="A5" s="305"/>
      <c r="B5" s="306" t="s">
        <v>314</v>
      </c>
      <c r="C5" s="307" t="s">
        <v>318</v>
      </c>
      <c r="D5" s="307" t="s">
        <v>319</v>
      </c>
      <c r="E5" s="308" t="s">
        <v>320</v>
      </c>
    </row>
    <row r="6" spans="1:5" s="6" customFormat="1" ht="22.5" customHeight="1" x14ac:dyDescent="0.3">
      <c r="A6" s="305"/>
      <c r="B6" s="309" t="s">
        <v>315</v>
      </c>
      <c r="C6" s="303">
        <v>50</v>
      </c>
      <c r="D6" s="304"/>
      <c r="E6" s="303">
        <f>C6*D6</f>
        <v>0</v>
      </c>
    </row>
    <row r="7" spans="1:5" s="6" customFormat="1" ht="15.75" customHeight="1" x14ac:dyDescent="0.3">
      <c r="A7" s="305"/>
      <c r="B7" s="309" t="s">
        <v>316</v>
      </c>
      <c r="C7" s="303">
        <v>10</v>
      </c>
      <c r="D7" s="304"/>
      <c r="E7" s="303">
        <f t="shared" ref="E7:E8" si="0">C7*D7</f>
        <v>0</v>
      </c>
    </row>
    <row r="8" spans="1:5" s="6" customFormat="1" ht="20.25" customHeight="1" x14ac:dyDescent="0.3">
      <c r="A8" s="305"/>
      <c r="B8" s="309" t="s">
        <v>317</v>
      </c>
      <c r="C8" s="303">
        <v>450</v>
      </c>
      <c r="D8" s="304"/>
      <c r="E8" s="303">
        <f t="shared" si="0"/>
        <v>0</v>
      </c>
    </row>
    <row r="9" spans="1:5" s="7" customFormat="1" ht="31.2" customHeight="1" x14ac:dyDescent="0.3">
      <c r="A9" s="310"/>
      <c r="B9" s="380" t="s">
        <v>113</v>
      </c>
      <c r="C9" s="381">
        <f>SPA!G4</f>
        <v>0</v>
      </c>
      <c r="D9" s="381">
        <f>SPA!I4</f>
        <v>0</v>
      </c>
      <c r="E9" s="382">
        <f>SPA!J4</f>
        <v>0</v>
      </c>
    </row>
    <row r="10" spans="1:5" s="7" customFormat="1" ht="31.2" customHeight="1" x14ac:dyDescent="0.3">
      <c r="A10" s="310"/>
      <c r="B10" s="383" t="s">
        <v>112</v>
      </c>
      <c r="C10" s="384">
        <f>'AXIPRO Лицо'!G4</f>
        <v>0</v>
      </c>
      <c r="D10" s="384">
        <f>'AXIPRO Лицо'!I4</f>
        <v>0</v>
      </c>
      <c r="E10" s="385">
        <f>'AXIPRO Лицо'!J4</f>
        <v>0</v>
      </c>
    </row>
    <row r="11" spans="1:5" s="7" customFormat="1" ht="31.2" customHeight="1" x14ac:dyDescent="0.3">
      <c r="A11" s="310"/>
      <c r="B11" s="383" t="s">
        <v>114</v>
      </c>
      <c r="C11" s="384">
        <f>BARBER!G4</f>
        <v>0</v>
      </c>
      <c r="D11" s="384">
        <f>BARBER!I4</f>
        <v>0</v>
      </c>
      <c r="E11" s="385">
        <f>BARBER!J4</f>
        <v>0</v>
      </c>
    </row>
    <row r="12" spans="1:5" s="7" customFormat="1" ht="31.2" customHeight="1" x14ac:dyDescent="0.3">
      <c r="A12" s="310"/>
      <c r="B12" s="383" t="s">
        <v>119</v>
      </c>
      <c r="C12" s="384">
        <f>'Care Line'!G4</f>
        <v>0</v>
      </c>
      <c r="D12" s="384">
        <f>'Care Line'!I4</f>
        <v>0</v>
      </c>
      <c r="E12" s="385">
        <f>'Care Line'!J4</f>
        <v>0</v>
      </c>
    </row>
    <row r="13" spans="1:5" s="7" customFormat="1" ht="31.2" customHeight="1" x14ac:dyDescent="0.3">
      <c r="A13" s="310"/>
      <c r="B13" s="383" t="s">
        <v>264</v>
      </c>
      <c r="C13" s="384">
        <f>'Hair Line'!G4</f>
        <v>0</v>
      </c>
      <c r="D13" s="384">
        <f>'Hair Line'!I4</f>
        <v>0</v>
      </c>
      <c r="E13" s="385">
        <f>'Hair Line'!J4</f>
        <v>0</v>
      </c>
    </row>
    <row r="14" spans="1:5" s="7" customFormat="1" ht="31.2" customHeight="1" x14ac:dyDescent="0.3">
      <c r="A14" s="310"/>
      <c r="B14" s="383" t="s">
        <v>449</v>
      </c>
      <c r="C14" s="420">
        <f>SUMMER!G4</f>
        <v>0</v>
      </c>
      <c r="D14" s="420">
        <f>SUMMER!I4</f>
        <v>0</v>
      </c>
      <c r="E14" s="421">
        <f>SUMMER!J4</f>
        <v>0</v>
      </c>
    </row>
    <row r="15" spans="1:5" s="7" customFormat="1" ht="31.2" customHeight="1" x14ac:dyDescent="0.3">
      <c r="A15" s="310"/>
      <c r="B15" s="386" t="s">
        <v>410</v>
      </c>
      <c r="C15" s="387">
        <f>SALE!G4</f>
        <v>0</v>
      </c>
      <c r="D15" s="387">
        <f>SALE!I4</f>
        <v>0</v>
      </c>
      <c r="E15" s="388">
        <f>SALE!J4</f>
        <v>0</v>
      </c>
    </row>
    <row r="16" spans="1:5" s="7" customFormat="1" ht="15" customHeight="1" x14ac:dyDescent="0.3">
      <c r="B16" s="264"/>
      <c r="C16" s="265"/>
      <c r="D16" s="265"/>
      <c r="E16" s="266"/>
    </row>
    <row r="17" spans="2:5" s="10" customFormat="1" x14ac:dyDescent="0.3">
      <c r="B17" s="9" t="s">
        <v>122</v>
      </c>
      <c r="C17" s="248">
        <f>SUM(C9:C15)+E6+E7+E8</f>
        <v>0</v>
      </c>
      <c r="D17" s="248">
        <f>SUM(D9:D16)+E6+E7+E8</f>
        <v>0</v>
      </c>
      <c r="E17" s="248">
        <f>SUM(E9:E16)+E6+E7+E8</f>
        <v>0</v>
      </c>
    </row>
    <row r="18" spans="2:5" s="10" customFormat="1" x14ac:dyDescent="0.3">
      <c r="B18" s="11" t="s">
        <v>121</v>
      </c>
      <c r="C18" s="130"/>
      <c r="D18" s="130"/>
      <c r="E18" s="131">
        <f>IF(E17&lt;60000,0,IF(AND(E17&gt;60000,E17&lt;75000),0.03,IF(AND(E17&gt;75000,E17&lt;85000),0.05,IF(AND(E17&gt;85000,E17&lt;100000),0.07,0.1))))</f>
        <v>0</v>
      </c>
    </row>
    <row r="19" spans="2:5" s="10" customFormat="1" ht="15" thickBot="1" x14ac:dyDescent="0.35">
      <c r="B19" s="12" t="s">
        <v>123</v>
      </c>
      <c r="C19" s="132"/>
      <c r="D19" s="132">
        <f>IF(E17&lt;45000,D17,"-")</f>
        <v>0</v>
      </c>
      <c r="E19" s="133" t="str">
        <f>IF(E17&lt;45000,"-",E17*(1-E18))</f>
        <v>-</v>
      </c>
    </row>
    <row r="20" spans="2:5" ht="15" thickTop="1" x14ac:dyDescent="0.3">
      <c r="C20" s="134"/>
      <c r="D20" s="134"/>
      <c r="E20" s="135"/>
    </row>
    <row r="24" spans="2:5" x14ac:dyDescent="0.3">
      <c r="B24" s="263"/>
    </row>
  </sheetData>
  <sheetProtection password="CC71" sheet="1" objects="1" scenarios="1"/>
  <conditionalFormatting sqref="B18:B19">
    <cfRule type="duplicateValues" dxfId="273" priority="54"/>
  </conditionalFormatting>
  <conditionalFormatting sqref="B5:B8">
    <cfRule type="duplicateValues" dxfId="272" priority="12"/>
  </conditionalFormatting>
  <conditionalFormatting sqref="C6:C8 E5:E9 E16">
    <cfRule type="expression" dxfId="271" priority="1476">
      <formula>IF($E$17="-",$E$9:$E$12)</formula>
    </cfRule>
  </conditionalFormatting>
  <conditionalFormatting sqref="D5:D9 D16">
    <cfRule type="expression" dxfId="270" priority="1479">
      <formula>IF($E$17&gt;45000,$D$9:$D$17)</formula>
    </cfRule>
  </conditionalFormatting>
  <conditionalFormatting sqref="C6:C8 E5:E9 E16">
    <cfRule type="expression" dxfId="269" priority="1481">
      <formula>IF($E$17&lt;25000,$E$9:$E$17)</formula>
    </cfRule>
  </conditionalFormatting>
  <conditionalFormatting sqref="E10:E13 E15">
    <cfRule type="expression" dxfId="268" priority="4">
      <formula>IF($E$17="-",$E$9:$E$12)</formula>
    </cfRule>
  </conditionalFormatting>
  <conditionalFormatting sqref="D10:D13 D15">
    <cfRule type="expression" dxfId="267" priority="5">
      <formula>IF($E$17&gt;45000,$D$9:$D$17)</formula>
    </cfRule>
  </conditionalFormatting>
  <conditionalFormatting sqref="E10:E13 E15">
    <cfRule type="expression" dxfId="266" priority="6">
      <formula>IF($E$17&lt;25000,$E$9:$E$17)</formula>
    </cfRule>
  </conditionalFormatting>
  <conditionalFormatting sqref="E14">
    <cfRule type="expression" dxfId="265" priority="1">
      <formula>IF($E$17="-",$E$9:$E$12)</formula>
    </cfRule>
  </conditionalFormatting>
  <conditionalFormatting sqref="D14">
    <cfRule type="expression" dxfId="264" priority="2">
      <formula>IF($E$17&gt;45000,$D$9:$D$17)</formula>
    </cfRule>
  </conditionalFormatting>
  <conditionalFormatting sqref="E14">
    <cfRule type="expression" dxfId="263" priority="3">
      <formula>IF($E$17&lt;25000,$E$9:$E$17)</formula>
    </cfRule>
  </conditionalFormatting>
  <hyperlinks>
    <hyperlink ref="B10" location="'AXIPRO Лицо'!A1" tooltip="Перейти" display="Профессиональная косметика для лица AXIPRO"/>
    <hyperlink ref="B9" location="SPA!A1" tooltip="Перейти" display="Профессиональная косметика для СПА и Массажа AXIOMA spa"/>
    <hyperlink ref="B11" location="BARBER!A1" tooltip="Перейти" display="BARBER косметика"/>
    <hyperlink ref="B12" location="'Care Line'!A1" tooltip="Жми!" display="Натуральные средства для ежедневного ухода"/>
    <hyperlink ref="B13" location="'Hair Line'!R1C1" tooltip="Перейти" display="Hair Line косметика для волос"/>
    <hyperlink ref="B15" location="SALE!R1C1" tooltip="Перейти" display="Hair Line косметика для волос"/>
    <hyperlink ref="B14" location="'Hair Line'!R1C1" tooltip="Перейти" display="Hair Line косметика для волос"/>
    <hyperlink ref="B14:E14" location="SUMMER!A1" tooltip="Перейти" display="Hair Line косметика для волос"/>
  </hyperlinks>
  <pageMargins left="0.7" right="0.7" top="0.75" bottom="0.75" header="0.3" footer="0.3"/>
  <pageSetup paperSize="9" orientation="portrait" r:id="rId1"/>
  <ignoredErrors>
    <ignoredError sqref="C20:E20 C19 C18:D18 C10:E10 D9:E9 C11:E11 C12:E12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6" tint="-0.249977111117893"/>
    <pageSetUpPr fitToPage="1"/>
  </sheetPr>
  <dimension ref="A1:AD53"/>
  <sheetViews>
    <sheetView tabSelected="1" zoomScale="90" zoomScaleNormal="90" workbookViewId="0">
      <selection activeCell="J42" sqref="J42"/>
    </sheetView>
  </sheetViews>
  <sheetFormatPr defaultColWidth="8.88671875" defaultRowHeight="14.4" x14ac:dyDescent="0.3"/>
  <cols>
    <col min="1" max="1" width="15.6640625" style="22" customWidth="1"/>
    <col min="2" max="2" width="10.6640625" style="23" customWidth="1"/>
    <col min="3" max="3" width="60.6640625" style="24" customWidth="1"/>
    <col min="4" max="4" width="12.6640625" style="25" customWidth="1"/>
    <col min="5" max="5" width="8.6640625" style="25" customWidth="1"/>
    <col min="6" max="6" width="12.6640625" style="25" customWidth="1"/>
    <col min="7" max="7" width="10.6640625" style="13" customWidth="1"/>
    <col min="8" max="8" width="10.6640625" style="107" customWidth="1"/>
    <col min="9" max="9" width="10.6640625" style="114" customWidth="1"/>
    <col min="10" max="10" width="10.6640625" style="28" customWidth="1"/>
    <col min="11" max="11" width="9.6640625" style="77" customWidth="1"/>
    <col min="12" max="12" width="9.6640625" style="49" customWidth="1"/>
    <col min="13" max="13" width="11.5546875" style="14" customWidth="1"/>
    <col min="14" max="16384" width="8.88671875" style="14"/>
  </cols>
  <sheetData>
    <row r="1" spans="1:14" ht="34.950000000000003" customHeight="1" thickBot="1" x14ac:dyDescent="0.35">
      <c r="A1" s="82"/>
      <c r="B1" s="108" t="s">
        <v>126</v>
      </c>
      <c r="C1" s="44"/>
      <c r="D1" s="44"/>
      <c r="E1" s="44"/>
      <c r="F1" s="44"/>
      <c r="G1" s="44"/>
      <c r="H1" s="105"/>
      <c r="I1" s="113"/>
      <c r="J1" s="44"/>
      <c r="K1" s="118"/>
      <c r="L1" s="43" t="s">
        <v>139</v>
      </c>
    </row>
    <row r="2" spans="1:14" s="319" customFormat="1" ht="25.2" customHeight="1" x14ac:dyDescent="0.3">
      <c r="A2" s="316"/>
      <c r="B2" s="317"/>
      <c r="C2" s="317"/>
      <c r="D2" s="317"/>
      <c r="E2" s="317"/>
      <c r="F2" s="317"/>
      <c r="G2" s="422" t="s">
        <v>168</v>
      </c>
      <c r="H2" s="423"/>
      <c r="I2" s="423"/>
      <c r="J2" s="424"/>
      <c r="K2" s="318"/>
      <c r="L2" s="317"/>
    </row>
    <row r="3" spans="1:14" s="329" customFormat="1" ht="51.6" customHeight="1" x14ac:dyDescent="0.3">
      <c r="A3" s="320" t="s">
        <v>0</v>
      </c>
      <c r="B3" s="321" t="s">
        <v>72</v>
      </c>
      <c r="C3" s="322" t="s">
        <v>107</v>
      </c>
      <c r="D3" s="321" t="s">
        <v>152</v>
      </c>
      <c r="E3" s="321" t="s">
        <v>172</v>
      </c>
      <c r="F3" s="323" t="s">
        <v>171</v>
      </c>
      <c r="G3" s="324" t="s">
        <v>120</v>
      </c>
      <c r="H3" s="325" t="s">
        <v>73</v>
      </c>
      <c r="I3" s="325" t="s">
        <v>404</v>
      </c>
      <c r="J3" s="326" t="s">
        <v>405</v>
      </c>
      <c r="K3" s="327" t="s">
        <v>1</v>
      </c>
      <c r="L3" s="328"/>
      <c r="N3" s="330"/>
    </row>
    <row r="4" spans="1:14" s="20" customFormat="1" ht="18" customHeight="1" x14ac:dyDescent="0.3">
      <c r="A4" s="16"/>
      <c r="B4" s="16"/>
      <c r="C4" s="331" t="s">
        <v>108</v>
      </c>
      <c r="D4" s="332"/>
      <c r="E4" s="332"/>
      <c r="F4" s="332"/>
      <c r="G4" s="333">
        <f>SUMPRODUCT(($H$6:$H101=0)*$G$6:$G101*$K$6:$K101)+SUMPRODUCT(($H$6:$H101&gt;0)*$H$6:$H101*$K$6:$K101)</f>
        <v>0</v>
      </c>
      <c r="H4" s="334"/>
      <c r="I4" s="335">
        <f>SUMPRODUCT($K$6:$K101,I6:I101)</f>
        <v>0</v>
      </c>
      <c r="J4" s="336">
        <f>SUMPRODUCT($K$6:K70,J6:J70)</f>
        <v>0</v>
      </c>
      <c r="K4" s="337">
        <f>SUM(K6:K101)</f>
        <v>0</v>
      </c>
      <c r="L4" s="338" t="s">
        <v>125</v>
      </c>
    </row>
    <row r="5" spans="1:14" s="347" customFormat="1" ht="22.2" customHeight="1" x14ac:dyDescent="0.3">
      <c r="A5" s="339"/>
      <c r="B5" s="313" t="s">
        <v>153</v>
      </c>
      <c r="C5" s="313"/>
      <c r="D5" s="313"/>
      <c r="E5" s="313"/>
      <c r="F5" s="313"/>
      <c r="G5" s="340"/>
      <c r="H5" s="341"/>
      <c r="I5" s="342"/>
      <c r="J5" s="343"/>
      <c r="K5" s="344"/>
      <c r="L5" s="345"/>
      <c r="M5" s="346"/>
    </row>
    <row r="6" spans="1:14" s="355" customFormat="1" ht="19.95" customHeight="1" x14ac:dyDescent="0.3">
      <c r="A6" s="51">
        <v>4640026031112</v>
      </c>
      <c r="B6" s="52" t="s">
        <v>110</v>
      </c>
      <c r="C6" s="348" t="s">
        <v>379</v>
      </c>
      <c r="D6" s="311" t="s">
        <v>157</v>
      </c>
      <c r="E6" s="311">
        <v>1040</v>
      </c>
      <c r="F6" s="312" t="s">
        <v>294</v>
      </c>
      <c r="G6" s="349">
        <v>1190</v>
      </c>
      <c r="H6" s="350"/>
      <c r="I6" s="351">
        <v>952</v>
      </c>
      <c r="J6" s="352">
        <v>700</v>
      </c>
      <c r="K6" s="353"/>
      <c r="L6" s="354" t="s">
        <v>125</v>
      </c>
      <c r="M6" s="346"/>
    </row>
    <row r="7" spans="1:14" s="347" customFormat="1" ht="32.25" customHeight="1" x14ac:dyDescent="0.3">
      <c r="A7" s="177">
        <v>4640026032003</v>
      </c>
      <c r="B7" s="52" t="s">
        <v>236</v>
      </c>
      <c r="C7" s="356" t="s">
        <v>433</v>
      </c>
      <c r="D7" s="311" t="s">
        <v>157</v>
      </c>
      <c r="E7" s="311">
        <v>1040</v>
      </c>
      <c r="F7" s="312" t="s">
        <v>294</v>
      </c>
      <c r="G7" s="349">
        <v>1290</v>
      </c>
      <c r="H7" s="350"/>
      <c r="I7" s="351">
        <v>1032</v>
      </c>
      <c r="J7" s="352">
        <v>759</v>
      </c>
      <c r="K7" s="353"/>
      <c r="L7" s="357" t="s">
        <v>125</v>
      </c>
      <c r="M7" s="346"/>
    </row>
    <row r="8" spans="1:14" s="347" customFormat="1" ht="27" customHeight="1" x14ac:dyDescent="0.3">
      <c r="A8" s="177">
        <v>4640026032324</v>
      </c>
      <c r="B8" s="52" t="s">
        <v>435</v>
      </c>
      <c r="C8" s="356" t="s">
        <v>436</v>
      </c>
      <c r="D8" s="311" t="s">
        <v>157</v>
      </c>
      <c r="E8" s="311">
        <v>1040</v>
      </c>
      <c r="F8" s="312" t="s">
        <v>294</v>
      </c>
      <c r="G8" s="349">
        <v>950</v>
      </c>
      <c r="H8" s="350"/>
      <c r="I8" s="351">
        <v>760</v>
      </c>
      <c r="J8" s="352">
        <v>531</v>
      </c>
      <c r="K8" s="353"/>
      <c r="L8" s="357" t="s">
        <v>125</v>
      </c>
      <c r="M8" s="346"/>
    </row>
    <row r="9" spans="1:14" s="347" customFormat="1" ht="25.5" customHeight="1" x14ac:dyDescent="0.3">
      <c r="A9" s="358"/>
      <c r="B9" s="313" t="s">
        <v>247</v>
      </c>
      <c r="C9" s="313"/>
      <c r="D9" s="313"/>
      <c r="E9" s="313"/>
      <c r="F9" s="313"/>
      <c r="G9" s="340"/>
      <c r="H9" s="341"/>
      <c r="I9" s="359"/>
      <c r="J9" s="360"/>
      <c r="K9" s="344"/>
      <c r="L9" s="345"/>
      <c r="M9" s="346"/>
    </row>
    <row r="10" spans="1:14" s="347" customFormat="1" ht="30.75" customHeight="1" x14ac:dyDescent="0.3">
      <c r="A10" s="51">
        <v>4640026031341</v>
      </c>
      <c r="B10" s="52" t="s">
        <v>248</v>
      </c>
      <c r="C10" s="348" t="s">
        <v>411</v>
      </c>
      <c r="D10" s="311" t="s">
        <v>156</v>
      </c>
      <c r="E10" s="311">
        <v>300</v>
      </c>
      <c r="F10" s="312" t="s">
        <v>184</v>
      </c>
      <c r="G10" s="361">
        <v>590</v>
      </c>
      <c r="H10" s="350"/>
      <c r="I10" s="351">
        <v>472</v>
      </c>
      <c r="J10" s="352">
        <v>347</v>
      </c>
      <c r="K10" s="353"/>
      <c r="L10" s="354" t="s">
        <v>125</v>
      </c>
      <c r="M10" s="346"/>
    </row>
    <row r="11" spans="1:14" s="347" customFormat="1" ht="33" customHeight="1" x14ac:dyDescent="0.3">
      <c r="A11" s="51">
        <v>4640026031358</v>
      </c>
      <c r="B11" s="52" t="s">
        <v>249</v>
      </c>
      <c r="C11" s="348" t="s">
        <v>412</v>
      </c>
      <c r="D11" s="311" t="s">
        <v>208</v>
      </c>
      <c r="E11" s="311">
        <v>300</v>
      </c>
      <c r="F11" s="312" t="s">
        <v>184</v>
      </c>
      <c r="G11" s="361">
        <v>650</v>
      </c>
      <c r="H11" s="350"/>
      <c r="I11" s="351">
        <v>520</v>
      </c>
      <c r="J11" s="352">
        <v>382</v>
      </c>
      <c r="K11" s="353"/>
      <c r="L11" s="354" t="s">
        <v>125</v>
      </c>
      <c r="M11" s="346"/>
    </row>
    <row r="12" spans="1:14" s="347" customFormat="1" ht="21" customHeight="1" x14ac:dyDescent="0.3">
      <c r="A12" s="362"/>
      <c r="B12" s="314" t="s">
        <v>228</v>
      </c>
      <c r="C12" s="314"/>
      <c r="D12" s="314"/>
      <c r="E12" s="314"/>
      <c r="F12" s="314"/>
      <c r="G12" s="363"/>
      <c r="H12" s="364"/>
      <c r="I12" s="365"/>
      <c r="J12" s="366"/>
      <c r="K12" s="367"/>
      <c r="L12" s="368"/>
      <c r="M12" s="346"/>
    </row>
    <row r="13" spans="1:14" s="347" customFormat="1" ht="21" customHeight="1" x14ac:dyDescent="0.3">
      <c r="A13" s="51">
        <v>4640026031167</v>
      </c>
      <c r="B13" s="52" t="s">
        <v>169</v>
      </c>
      <c r="C13" s="348" t="s">
        <v>380</v>
      </c>
      <c r="D13" s="311" t="s">
        <v>167</v>
      </c>
      <c r="E13" s="311">
        <v>1074</v>
      </c>
      <c r="F13" s="312" t="s">
        <v>295</v>
      </c>
      <c r="G13" s="389">
        <v>1690</v>
      </c>
      <c r="H13" s="350">
        <v>1050</v>
      </c>
      <c r="I13" s="351">
        <v>840</v>
      </c>
      <c r="J13" s="352">
        <v>587</v>
      </c>
      <c r="K13" s="369"/>
      <c r="L13" s="354" t="s">
        <v>125</v>
      </c>
      <c r="M13" s="346"/>
    </row>
    <row r="14" spans="1:14" s="347" customFormat="1" ht="21" customHeight="1" x14ac:dyDescent="0.3">
      <c r="A14" s="51">
        <v>4640026031464</v>
      </c>
      <c r="B14" s="52" t="s">
        <v>227</v>
      </c>
      <c r="C14" s="348" t="s">
        <v>381</v>
      </c>
      <c r="D14" s="311" t="s">
        <v>167</v>
      </c>
      <c r="E14" s="311">
        <v>1074</v>
      </c>
      <c r="F14" s="312" t="s">
        <v>295</v>
      </c>
      <c r="G14" s="389">
        <v>1990</v>
      </c>
      <c r="H14" s="350">
        <v>1490</v>
      </c>
      <c r="I14" s="351">
        <v>1192</v>
      </c>
      <c r="J14" s="352">
        <v>832</v>
      </c>
      <c r="K14" s="369"/>
      <c r="L14" s="354" t="s">
        <v>125</v>
      </c>
      <c r="M14" s="346"/>
    </row>
    <row r="15" spans="1:14" s="355" customFormat="1" ht="19.95" customHeight="1" x14ac:dyDescent="0.3">
      <c r="A15" s="362"/>
      <c r="B15" s="314" t="s">
        <v>229</v>
      </c>
      <c r="C15" s="314"/>
      <c r="D15" s="314"/>
      <c r="E15" s="314"/>
      <c r="F15" s="314"/>
      <c r="G15" s="363"/>
      <c r="H15" s="364"/>
      <c r="I15" s="365"/>
      <c r="J15" s="366"/>
      <c r="K15" s="367"/>
      <c r="L15" s="368"/>
      <c r="M15" s="346"/>
    </row>
    <row r="16" spans="1:14" s="347" customFormat="1" ht="22.2" customHeight="1" x14ac:dyDescent="0.3">
      <c r="A16" s="51">
        <v>4640026031037</v>
      </c>
      <c r="B16" s="52" t="s">
        <v>87</v>
      </c>
      <c r="C16" s="348" t="s">
        <v>382</v>
      </c>
      <c r="D16" s="311" t="s">
        <v>156</v>
      </c>
      <c r="E16" s="311">
        <v>250</v>
      </c>
      <c r="F16" s="312" t="s">
        <v>276</v>
      </c>
      <c r="G16" s="349">
        <v>590</v>
      </c>
      <c r="H16" s="350"/>
      <c r="I16" s="351">
        <v>472</v>
      </c>
      <c r="J16" s="352">
        <v>347</v>
      </c>
      <c r="K16" s="369"/>
      <c r="L16" s="354" t="s">
        <v>125</v>
      </c>
      <c r="M16" s="346"/>
    </row>
    <row r="17" spans="1:30" s="347" customFormat="1" ht="22.2" customHeight="1" x14ac:dyDescent="0.3">
      <c r="A17" s="51">
        <v>4640026031020</v>
      </c>
      <c r="B17" s="52" t="s">
        <v>88</v>
      </c>
      <c r="C17" s="348" t="s">
        <v>413</v>
      </c>
      <c r="D17" s="311" t="s">
        <v>156</v>
      </c>
      <c r="E17" s="311">
        <v>250</v>
      </c>
      <c r="F17" s="312" t="s">
        <v>276</v>
      </c>
      <c r="G17" s="349">
        <v>590</v>
      </c>
      <c r="H17" s="350"/>
      <c r="I17" s="351">
        <v>472</v>
      </c>
      <c r="J17" s="352">
        <v>347</v>
      </c>
      <c r="K17" s="369"/>
      <c r="L17" s="354" t="s">
        <v>125</v>
      </c>
      <c r="M17" s="346"/>
    </row>
    <row r="18" spans="1:30" s="347" customFormat="1" ht="22.2" customHeight="1" x14ac:dyDescent="0.3">
      <c r="A18" s="51">
        <v>4640026031044</v>
      </c>
      <c r="B18" s="52" t="s">
        <v>89</v>
      </c>
      <c r="C18" s="348" t="s">
        <v>383</v>
      </c>
      <c r="D18" s="311" t="s">
        <v>156</v>
      </c>
      <c r="E18" s="311">
        <v>250</v>
      </c>
      <c r="F18" s="312" t="s">
        <v>276</v>
      </c>
      <c r="G18" s="349">
        <v>590</v>
      </c>
      <c r="H18" s="350"/>
      <c r="I18" s="351">
        <v>472</v>
      </c>
      <c r="J18" s="352">
        <v>347</v>
      </c>
      <c r="K18" s="369"/>
      <c r="L18" s="354" t="s">
        <v>125</v>
      </c>
      <c r="M18" s="346"/>
    </row>
    <row r="19" spans="1:30" s="347" customFormat="1" ht="22.2" customHeight="1" x14ac:dyDescent="0.3">
      <c r="A19" s="358"/>
      <c r="B19" s="313" t="s">
        <v>246</v>
      </c>
      <c r="C19" s="313"/>
      <c r="D19" s="313"/>
      <c r="E19" s="313"/>
      <c r="F19" s="313"/>
      <c r="G19" s="340"/>
      <c r="H19" s="341"/>
      <c r="I19" s="359"/>
      <c r="J19" s="360"/>
      <c r="K19" s="344"/>
      <c r="L19" s="345"/>
      <c r="M19" s="346"/>
    </row>
    <row r="20" spans="1:30" s="347" customFormat="1" ht="22.2" customHeight="1" x14ac:dyDescent="0.3">
      <c r="A20" s="51">
        <v>4640026031181</v>
      </c>
      <c r="B20" s="52" t="s">
        <v>250</v>
      </c>
      <c r="C20" s="348" t="s">
        <v>414</v>
      </c>
      <c r="D20" s="311" t="s">
        <v>243</v>
      </c>
      <c r="E20" s="311">
        <v>300</v>
      </c>
      <c r="F20" s="312" t="s">
        <v>184</v>
      </c>
      <c r="G20" s="349">
        <v>690</v>
      </c>
      <c r="H20" s="350"/>
      <c r="I20" s="351">
        <v>552</v>
      </c>
      <c r="J20" s="352">
        <v>406</v>
      </c>
      <c r="K20" s="353"/>
      <c r="L20" s="354" t="s">
        <v>125</v>
      </c>
      <c r="M20" s="346"/>
    </row>
    <row r="21" spans="1:30" s="347" customFormat="1" ht="33.75" customHeight="1" x14ac:dyDescent="0.3">
      <c r="A21" s="51">
        <v>4640026031389</v>
      </c>
      <c r="B21" s="52" t="s">
        <v>296</v>
      </c>
      <c r="C21" s="348" t="s">
        <v>415</v>
      </c>
      <c r="D21" s="311" t="s">
        <v>243</v>
      </c>
      <c r="E21" s="311">
        <v>300</v>
      </c>
      <c r="F21" s="312" t="s">
        <v>184</v>
      </c>
      <c r="G21" s="349">
        <v>450</v>
      </c>
      <c r="H21" s="350"/>
      <c r="I21" s="351">
        <v>360</v>
      </c>
      <c r="J21" s="352">
        <v>265</v>
      </c>
      <c r="K21" s="353"/>
      <c r="L21" s="354" t="s">
        <v>125</v>
      </c>
      <c r="M21" s="346"/>
    </row>
    <row r="22" spans="1:30" s="347" customFormat="1" ht="25.2" customHeight="1" x14ac:dyDescent="0.3">
      <c r="A22" s="358"/>
      <c r="B22" s="313" t="s">
        <v>106</v>
      </c>
      <c r="C22" s="313"/>
      <c r="D22" s="313"/>
      <c r="E22" s="313"/>
      <c r="F22" s="313"/>
      <c r="G22" s="340"/>
      <c r="H22" s="341"/>
      <c r="I22" s="359"/>
      <c r="J22" s="360"/>
      <c r="K22" s="344"/>
      <c r="L22" s="345"/>
      <c r="M22" s="346"/>
    </row>
    <row r="23" spans="1:30" s="347" customFormat="1" ht="28.5" customHeight="1" x14ac:dyDescent="0.3">
      <c r="A23" s="50">
        <v>4640026031396</v>
      </c>
      <c r="B23" s="39" t="s">
        <v>425</v>
      </c>
      <c r="C23" s="370" t="s">
        <v>416</v>
      </c>
      <c r="D23" s="311" t="s">
        <v>160</v>
      </c>
      <c r="E23" s="311">
        <v>165</v>
      </c>
      <c r="F23" s="312" t="s">
        <v>185</v>
      </c>
      <c r="G23" s="349">
        <v>650</v>
      </c>
      <c r="H23" s="350"/>
      <c r="I23" s="351">
        <v>520</v>
      </c>
      <c r="J23" s="352">
        <v>382</v>
      </c>
      <c r="K23" s="369"/>
      <c r="L23" s="354" t="s">
        <v>125</v>
      </c>
      <c r="M23" s="346"/>
    </row>
    <row r="24" spans="1:30" s="347" customFormat="1" ht="22.2" customHeight="1" x14ac:dyDescent="0.3">
      <c r="A24" s="358"/>
      <c r="B24" s="313" t="s">
        <v>138</v>
      </c>
      <c r="C24" s="313"/>
      <c r="D24" s="313"/>
      <c r="E24" s="313"/>
      <c r="F24" s="313"/>
      <c r="G24" s="340"/>
      <c r="H24" s="341"/>
      <c r="I24" s="359"/>
      <c r="J24" s="360"/>
      <c r="K24" s="344"/>
      <c r="L24" s="345"/>
      <c r="M24" s="346"/>
    </row>
    <row r="25" spans="1:30" s="347" customFormat="1" ht="30" customHeight="1" x14ac:dyDescent="0.3">
      <c r="A25" s="54" t="s">
        <v>31</v>
      </c>
      <c r="B25" s="39" t="s">
        <v>34</v>
      </c>
      <c r="C25" s="370" t="s">
        <v>384</v>
      </c>
      <c r="D25" s="311" t="s">
        <v>312</v>
      </c>
      <c r="E25" s="311">
        <v>125</v>
      </c>
      <c r="F25" s="312" t="s">
        <v>273</v>
      </c>
      <c r="G25" s="349">
        <v>670</v>
      </c>
      <c r="H25" s="350"/>
      <c r="I25" s="351">
        <v>536</v>
      </c>
      <c r="J25" s="352">
        <v>394</v>
      </c>
      <c r="K25" s="369"/>
      <c r="L25" s="354" t="s">
        <v>125</v>
      </c>
      <c r="M25" s="346"/>
    </row>
    <row r="26" spans="1:30" s="347" customFormat="1" ht="22.2" customHeight="1" x14ac:dyDescent="0.3">
      <c r="A26" s="54" t="s">
        <v>32</v>
      </c>
      <c r="B26" s="39" t="s">
        <v>35</v>
      </c>
      <c r="C26" s="370" t="s">
        <v>385</v>
      </c>
      <c r="D26" s="311" t="s">
        <v>312</v>
      </c>
      <c r="E26" s="311">
        <v>125</v>
      </c>
      <c r="F26" s="312" t="s">
        <v>273</v>
      </c>
      <c r="G26" s="349">
        <v>750</v>
      </c>
      <c r="H26" s="350"/>
      <c r="I26" s="351">
        <v>600</v>
      </c>
      <c r="J26" s="352">
        <v>441</v>
      </c>
      <c r="K26" s="369"/>
      <c r="L26" s="354" t="s">
        <v>125</v>
      </c>
      <c r="M26" s="346"/>
    </row>
    <row r="27" spans="1:30" s="355" customFormat="1" ht="19.95" customHeight="1" x14ac:dyDescent="0.3">
      <c r="A27" s="54" t="s">
        <v>33</v>
      </c>
      <c r="B27" s="39" t="s">
        <v>36</v>
      </c>
      <c r="C27" s="370" t="s">
        <v>386</v>
      </c>
      <c r="D27" s="311" t="s">
        <v>312</v>
      </c>
      <c r="E27" s="311">
        <v>125</v>
      </c>
      <c r="F27" s="312" t="s">
        <v>173</v>
      </c>
      <c r="G27" s="349">
        <v>550</v>
      </c>
      <c r="H27" s="350"/>
      <c r="I27" s="351">
        <v>385</v>
      </c>
      <c r="J27" s="352">
        <v>313</v>
      </c>
      <c r="K27" s="369"/>
      <c r="L27" s="354" t="s">
        <v>125</v>
      </c>
      <c r="M27" s="346"/>
      <c r="AD27" s="347"/>
    </row>
    <row r="28" spans="1:30" s="347" customFormat="1" ht="22.2" customHeight="1" x14ac:dyDescent="0.3">
      <c r="A28" s="358"/>
      <c r="B28" s="313" t="s">
        <v>154</v>
      </c>
      <c r="C28" s="313"/>
      <c r="D28" s="313"/>
      <c r="E28" s="313"/>
      <c r="F28" s="313"/>
      <c r="G28" s="340"/>
      <c r="H28" s="341"/>
      <c r="I28" s="359"/>
      <c r="J28" s="360"/>
      <c r="K28" s="344"/>
      <c r="L28" s="345"/>
      <c r="M28" s="346"/>
    </row>
    <row r="29" spans="1:30" s="347" customFormat="1" ht="22.2" customHeight="1" x14ac:dyDescent="0.3">
      <c r="A29" s="371"/>
      <c r="B29" s="315"/>
      <c r="C29" s="315"/>
      <c r="D29" s="315" t="s">
        <v>105</v>
      </c>
      <c r="E29" s="315"/>
      <c r="F29" s="315"/>
      <c r="G29" s="372"/>
      <c r="H29" s="373"/>
      <c r="I29" s="374"/>
      <c r="J29" s="375"/>
      <c r="K29" s="376"/>
      <c r="L29" s="345"/>
      <c r="M29" s="346"/>
    </row>
    <row r="30" spans="1:30" s="347" customFormat="1" ht="22.2" customHeight="1" x14ac:dyDescent="0.3">
      <c r="A30" s="50">
        <v>4640026030450</v>
      </c>
      <c r="B30" s="39" t="s">
        <v>22</v>
      </c>
      <c r="C30" s="370" t="s">
        <v>387</v>
      </c>
      <c r="D30" s="311" t="s">
        <v>105</v>
      </c>
      <c r="E30" s="311">
        <v>478</v>
      </c>
      <c r="F30" s="312" t="s">
        <v>275</v>
      </c>
      <c r="G30" s="349">
        <v>990</v>
      </c>
      <c r="H30" s="350"/>
      <c r="I30" s="351">
        <v>792</v>
      </c>
      <c r="J30" s="352">
        <v>582</v>
      </c>
      <c r="K30" s="369"/>
      <c r="L30" s="354" t="s">
        <v>125</v>
      </c>
      <c r="M30" s="346"/>
    </row>
    <row r="31" spans="1:30" s="347" customFormat="1" ht="22.2" customHeight="1" x14ac:dyDescent="0.3">
      <c r="A31" s="50">
        <v>4640026030467</v>
      </c>
      <c r="B31" s="39" t="s">
        <v>23</v>
      </c>
      <c r="C31" s="370" t="s">
        <v>417</v>
      </c>
      <c r="D31" s="311" t="s">
        <v>105</v>
      </c>
      <c r="E31" s="311">
        <v>478</v>
      </c>
      <c r="F31" s="312" t="s">
        <v>275</v>
      </c>
      <c r="G31" s="349">
        <v>750</v>
      </c>
      <c r="H31" s="350"/>
      <c r="I31" s="351">
        <v>600</v>
      </c>
      <c r="J31" s="352">
        <v>441</v>
      </c>
      <c r="K31" s="369"/>
      <c r="L31" s="354" t="s">
        <v>125</v>
      </c>
      <c r="M31" s="346"/>
    </row>
    <row r="32" spans="1:30" s="347" customFormat="1" ht="22.2" customHeight="1" x14ac:dyDescent="0.3">
      <c r="A32" s="50">
        <v>4640026030474</v>
      </c>
      <c r="B32" s="39" t="s">
        <v>24</v>
      </c>
      <c r="C32" s="370" t="s">
        <v>388</v>
      </c>
      <c r="D32" s="311" t="s">
        <v>105</v>
      </c>
      <c r="E32" s="311">
        <v>478</v>
      </c>
      <c r="F32" s="312" t="s">
        <v>275</v>
      </c>
      <c r="G32" s="349">
        <v>760</v>
      </c>
      <c r="H32" s="350"/>
      <c r="I32" s="351">
        <v>608</v>
      </c>
      <c r="J32" s="352">
        <v>447</v>
      </c>
      <c r="K32" s="369"/>
      <c r="L32" s="354" t="s">
        <v>125</v>
      </c>
      <c r="M32" s="346"/>
    </row>
    <row r="33" spans="1:13" s="347" customFormat="1" ht="22.2" customHeight="1" x14ac:dyDescent="0.3">
      <c r="A33" s="50">
        <v>4640026030481</v>
      </c>
      <c r="B33" s="39" t="s">
        <v>25</v>
      </c>
      <c r="C33" s="370" t="s">
        <v>389</v>
      </c>
      <c r="D33" s="311" t="s">
        <v>105</v>
      </c>
      <c r="E33" s="311">
        <v>478</v>
      </c>
      <c r="F33" s="312" t="s">
        <v>275</v>
      </c>
      <c r="G33" s="349">
        <v>830</v>
      </c>
      <c r="H33" s="350"/>
      <c r="I33" s="351">
        <v>664</v>
      </c>
      <c r="J33" s="352">
        <v>488</v>
      </c>
      <c r="K33" s="369"/>
      <c r="L33" s="354" t="s">
        <v>125</v>
      </c>
      <c r="M33" s="346"/>
    </row>
    <row r="34" spans="1:13" s="377" customFormat="1" ht="19.95" customHeight="1" x14ac:dyDescent="0.3">
      <c r="A34" s="50">
        <v>4640026030498</v>
      </c>
      <c r="B34" s="39" t="s">
        <v>26</v>
      </c>
      <c r="C34" s="370" t="s">
        <v>390</v>
      </c>
      <c r="D34" s="311" t="s">
        <v>105</v>
      </c>
      <c r="E34" s="311">
        <v>478</v>
      </c>
      <c r="F34" s="312" t="s">
        <v>275</v>
      </c>
      <c r="G34" s="349">
        <v>790</v>
      </c>
      <c r="H34" s="350"/>
      <c r="I34" s="351">
        <v>632</v>
      </c>
      <c r="J34" s="352">
        <v>465</v>
      </c>
      <c r="K34" s="369"/>
      <c r="L34" s="354" t="s">
        <v>125</v>
      </c>
      <c r="M34" s="346"/>
    </row>
    <row r="35" spans="1:13" s="347" customFormat="1" ht="22.2" customHeight="1" x14ac:dyDescent="0.3">
      <c r="A35" s="50" t="s">
        <v>29</v>
      </c>
      <c r="B35" s="39" t="s">
        <v>27</v>
      </c>
      <c r="C35" s="370" t="s">
        <v>391</v>
      </c>
      <c r="D35" s="311" t="s">
        <v>105</v>
      </c>
      <c r="E35" s="311">
        <v>478</v>
      </c>
      <c r="F35" s="312" t="s">
        <v>275</v>
      </c>
      <c r="G35" s="349">
        <v>770</v>
      </c>
      <c r="H35" s="350"/>
      <c r="I35" s="351">
        <v>616</v>
      </c>
      <c r="J35" s="352">
        <v>453</v>
      </c>
      <c r="K35" s="369"/>
      <c r="L35" s="354" t="s">
        <v>125</v>
      </c>
      <c r="M35" s="346"/>
    </row>
    <row r="36" spans="1:13" s="347" customFormat="1" ht="22.2" customHeight="1" x14ac:dyDescent="0.3">
      <c r="A36" s="50" t="s">
        <v>30</v>
      </c>
      <c r="B36" s="39" t="s">
        <v>28</v>
      </c>
      <c r="C36" s="370" t="s">
        <v>392</v>
      </c>
      <c r="D36" s="311" t="s">
        <v>105</v>
      </c>
      <c r="E36" s="311">
        <v>478</v>
      </c>
      <c r="F36" s="312" t="s">
        <v>275</v>
      </c>
      <c r="G36" s="349">
        <v>950</v>
      </c>
      <c r="H36" s="350"/>
      <c r="I36" s="351">
        <v>760</v>
      </c>
      <c r="J36" s="352">
        <v>559</v>
      </c>
      <c r="K36" s="369"/>
      <c r="L36" s="354" t="s">
        <v>125</v>
      </c>
      <c r="M36" s="346"/>
    </row>
    <row r="37" spans="1:13" s="347" customFormat="1" ht="22.2" customHeight="1" x14ac:dyDescent="0.3">
      <c r="A37" s="371"/>
      <c r="B37" s="315"/>
      <c r="C37" s="315"/>
      <c r="D37" s="315" t="s">
        <v>157</v>
      </c>
      <c r="E37" s="315"/>
      <c r="F37" s="315"/>
      <c r="G37" s="372"/>
      <c r="H37" s="373"/>
      <c r="I37" s="374"/>
      <c r="J37" s="375"/>
      <c r="K37" s="376"/>
      <c r="L37" s="354"/>
      <c r="M37" s="346"/>
    </row>
    <row r="38" spans="1:13" s="347" customFormat="1" ht="30" customHeight="1" x14ac:dyDescent="0.3">
      <c r="A38" s="50">
        <v>4640026031273</v>
      </c>
      <c r="B38" s="39" t="s">
        <v>376</v>
      </c>
      <c r="C38" s="370" t="s">
        <v>418</v>
      </c>
      <c r="D38" s="311" t="s">
        <v>157</v>
      </c>
      <c r="E38" s="311">
        <v>960</v>
      </c>
      <c r="F38" s="312" t="s">
        <v>274</v>
      </c>
      <c r="G38" s="349">
        <v>1150</v>
      </c>
      <c r="H38" s="350"/>
      <c r="I38" s="351">
        <v>920</v>
      </c>
      <c r="J38" s="352">
        <v>676</v>
      </c>
      <c r="K38" s="369"/>
      <c r="L38" s="354" t="s">
        <v>125</v>
      </c>
      <c r="M38" s="346"/>
    </row>
    <row r="39" spans="1:13" s="347" customFormat="1" ht="22.2" customHeight="1" x14ac:dyDescent="0.3">
      <c r="A39" s="50">
        <v>4640026031907</v>
      </c>
      <c r="B39" s="39" t="s">
        <v>218</v>
      </c>
      <c r="C39" s="370" t="s">
        <v>393</v>
      </c>
      <c r="D39" s="311" t="s">
        <v>157</v>
      </c>
      <c r="E39" s="311">
        <v>960</v>
      </c>
      <c r="F39" s="312" t="s">
        <v>274</v>
      </c>
      <c r="G39" s="349">
        <v>500</v>
      </c>
      <c r="H39" s="350"/>
      <c r="I39" s="351">
        <v>500</v>
      </c>
      <c r="J39" s="352">
        <v>500</v>
      </c>
      <c r="K39" s="369"/>
      <c r="L39" s="354" t="s">
        <v>125</v>
      </c>
      <c r="M39" s="346"/>
    </row>
    <row r="40" spans="1:13" s="347" customFormat="1" ht="22.2" customHeight="1" x14ac:dyDescent="0.3">
      <c r="A40" s="50">
        <v>4640026031877</v>
      </c>
      <c r="B40" s="39" t="s">
        <v>219</v>
      </c>
      <c r="C40" s="370" t="s">
        <v>394</v>
      </c>
      <c r="D40" s="311" t="s">
        <v>157</v>
      </c>
      <c r="E40" s="311">
        <v>960</v>
      </c>
      <c r="F40" s="312" t="s">
        <v>274</v>
      </c>
      <c r="G40" s="349">
        <v>500</v>
      </c>
      <c r="H40" s="350"/>
      <c r="I40" s="351">
        <v>500</v>
      </c>
      <c r="J40" s="352">
        <v>500</v>
      </c>
      <c r="K40" s="369"/>
      <c r="L40" s="354" t="s">
        <v>125</v>
      </c>
      <c r="M40" s="346"/>
    </row>
    <row r="41" spans="1:13" s="347" customFormat="1" ht="22.2" customHeight="1" x14ac:dyDescent="0.3">
      <c r="A41" s="50">
        <v>4640026031914</v>
      </c>
      <c r="B41" s="39" t="s">
        <v>217</v>
      </c>
      <c r="C41" s="370" t="s">
        <v>395</v>
      </c>
      <c r="D41" s="311" t="s">
        <v>157</v>
      </c>
      <c r="E41" s="311">
        <v>960</v>
      </c>
      <c r="F41" s="312" t="s">
        <v>274</v>
      </c>
      <c r="G41" s="349">
        <v>500</v>
      </c>
      <c r="H41" s="350"/>
      <c r="I41" s="351">
        <v>500</v>
      </c>
      <c r="J41" s="352">
        <v>500</v>
      </c>
      <c r="K41" s="369"/>
      <c r="L41" s="354" t="s">
        <v>125</v>
      </c>
      <c r="M41" s="346"/>
    </row>
    <row r="42" spans="1:13" s="347" customFormat="1" ht="22.2" customHeight="1" x14ac:dyDescent="0.3">
      <c r="A42" s="378"/>
      <c r="B42" s="315"/>
      <c r="C42" s="379" t="s">
        <v>149</v>
      </c>
      <c r="D42" s="315"/>
      <c r="E42" s="315"/>
      <c r="F42" s="315"/>
      <c r="G42" s="372"/>
      <c r="H42" s="373"/>
      <c r="I42" s="374"/>
      <c r="J42" s="375"/>
      <c r="K42" s="376"/>
      <c r="L42" s="345"/>
      <c r="M42" s="346"/>
    </row>
    <row r="43" spans="1:13" s="347" customFormat="1" ht="30.75" customHeight="1" x14ac:dyDescent="0.3">
      <c r="A43" s="50">
        <v>4640026030528</v>
      </c>
      <c r="B43" s="39" t="s">
        <v>21</v>
      </c>
      <c r="C43" s="370" t="s">
        <v>311</v>
      </c>
      <c r="D43" s="311" t="s">
        <v>159</v>
      </c>
      <c r="E43" s="311"/>
      <c r="F43" s="312"/>
      <c r="G43" s="349">
        <v>9900</v>
      </c>
      <c r="H43" s="350"/>
      <c r="I43" s="351">
        <v>7920</v>
      </c>
      <c r="J43" s="352">
        <v>5824</v>
      </c>
      <c r="K43" s="369"/>
      <c r="L43" s="354" t="s">
        <v>125</v>
      </c>
      <c r="M43" s="346"/>
    </row>
    <row r="44" spans="1:13" s="347" customFormat="1" ht="22.2" customHeight="1" x14ac:dyDescent="0.3">
      <c r="A44" s="50">
        <v>4640026030733</v>
      </c>
      <c r="B44" s="53" t="s">
        <v>240</v>
      </c>
      <c r="C44" s="370" t="s">
        <v>419</v>
      </c>
      <c r="D44" s="311" t="s">
        <v>159</v>
      </c>
      <c r="E44" s="311"/>
      <c r="F44" s="312"/>
      <c r="G44" s="349">
        <v>2490</v>
      </c>
      <c r="H44" s="350"/>
      <c r="I44" s="351">
        <v>1992</v>
      </c>
      <c r="J44" s="352">
        <v>1465</v>
      </c>
      <c r="K44" s="369"/>
      <c r="L44" s="354" t="s">
        <v>125</v>
      </c>
      <c r="M44" s="346"/>
    </row>
    <row r="45" spans="1:13" s="347" customFormat="1" ht="22.2" customHeight="1" x14ac:dyDescent="0.3">
      <c r="A45" s="50">
        <v>4640026030771</v>
      </c>
      <c r="B45" s="53" t="s">
        <v>241</v>
      </c>
      <c r="C45" s="370" t="s">
        <v>420</v>
      </c>
      <c r="D45" s="311" t="s">
        <v>159</v>
      </c>
      <c r="E45" s="311"/>
      <c r="F45" s="312"/>
      <c r="G45" s="349">
        <v>2490</v>
      </c>
      <c r="H45" s="350"/>
      <c r="I45" s="351">
        <v>1992</v>
      </c>
      <c r="J45" s="352">
        <v>1465</v>
      </c>
      <c r="K45" s="369"/>
      <c r="L45" s="354" t="s">
        <v>125</v>
      </c>
      <c r="M45" s="346"/>
    </row>
    <row r="46" spans="1:13" s="347" customFormat="1" ht="22.2" customHeight="1" x14ac:dyDescent="0.3">
      <c r="A46" s="50">
        <v>4640026030788</v>
      </c>
      <c r="B46" s="53" t="s">
        <v>242</v>
      </c>
      <c r="C46" s="370" t="s">
        <v>421</v>
      </c>
      <c r="D46" s="311" t="s">
        <v>159</v>
      </c>
      <c r="E46" s="311"/>
      <c r="F46" s="312"/>
      <c r="G46" s="349">
        <v>2490</v>
      </c>
      <c r="H46" s="350"/>
      <c r="I46" s="351">
        <v>1992</v>
      </c>
      <c r="J46" s="352">
        <v>1465</v>
      </c>
      <c r="K46" s="369"/>
      <c r="L46" s="354" t="s">
        <v>125</v>
      </c>
      <c r="M46" s="346"/>
    </row>
    <row r="47" spans="1:13" s="347" customFormat="1" ht="22.2" customHeight="1" x14ac:dyDescent="0.3">
      <c r="A47" s="50">
        <v>4640026030870</v>
      </c>
      <c r="B47" s="53" t="s">
        <v>78</v>
      </c>
      <c r="C47" s="370" t="s">
        <v>396</v>
      </c>
      <c r="D47" s="311" t="s">
        <v>159</v>
      </c>
      <c r="E47" s="311"/>
      <c r="F47" s="312"/>
      <c r="G47" s="349">
        <v>7500</v>
      </c>
      <c r="H47" s="350"/>
      <c r="I47" s="351">
        <v>6000</v>
      </c>
      <c r="J47" s="352">
        <v>4412</v>
      </c>
      <c r="K47" s="369"/>
      <c r="L47" s="354" t="s">
        <v>125</v>
      </c>
      <c r="M47" s="346"/>
    </row>
    <row r="48" spans="1:13" s="347" customFormat="1" ht="22.2" customHeight="1" x14ac:dyDescent="0.3">
      <c r="A48" s="50">
        <v>4640026030887</v>
      </c>
      <c r="B48" s="53" t="s">
        <v>79</v>
      </c>
      <c r="C48" s="370" t="s">
        <v>397</v>
      </c>
      <c r="D48" s="311" t="s">
        <v>159</v>
      </c>
      <c r="E48" s="311"/>
      <c r="F48" s="312"/>
      <c r="G48" s="349">
        <v>5990</v>
      </c>
      <c r="H48" s="350"/>
      <c r="I48" s="351">
        <v>4792</v>
      </c>
      <c r="J48" s="352">
        <v>3524</v>
      </c>
      <c r="K48" s="369"/>
      <c r="L48" s="354" t="s">
        <v>125</v>
      </c>
      <c r="M48" s="346"/>
    </row>
    <row r="49" spans="1:13" s="347" customFormat="1" ht="22.2" customHeight="1" x14ac:dyDescent="0.3">
      <c r="A49" s="50">
        <v>4640026030894</v>
      </c>
      <c r="B49" s="53" t="s">
        <v>80</v>
      </c>
      <c r="C49" s="370" t="s">
        <v>388</v>
      </c>
      <c r="D49" s="311" t="s">
        <v>159</v>
      </c>
      <c r="E49" s="311"/>
      <c r="F49" s="312"/>
      <c r="G49" s="349">
        <v>5680</v>
      </c>
      <c r="H49" s="350"/>
      <c r="I49" s="351">
        <v>4544</v>
      </c>
      <c r="J49" s="352">
        <v>3342</v>
      </c>
      <c r="K49" s="369"/>
      <c r="L49" s="354" t="s">
        <v>125</v>
      </c>
      <c r="M49" s="346"/>
    </row>
    <row r="50" spans="1:13" s="347" customFormat="1" ht="22.2" customHeight="1" x14ac:dyDescent="0.3">
      <c r="A50" s="50">
        <v>4640026030900</v>
      </c>
      <c r="B50" s="53" t="s">
        <v>81</v>
      </c>
      <c r="C50" s="370" t="s">
        <v>389</v>
      </c>
      <c r="D50" s="311" t="s">
        <v>159</v>
      </c>
      <c r="E50" s="311"/>
      <c r="F50" s="312"/>
      <c r="G50" s="349">
        <v>6690</v>
      </c>
      <c r="H50" s="350"/>
      <c r="I50" s="351">
        <v>5352</v>
      </c>
      <c r="J50" s="352">
        <v>3935</v>
      </c>
      <c r="K50" s="369"/>
      <c r="L50" s="354" t="s">
        <v>125</v>
      </c>
      <c r="M50" s="346"/>
    </row>
    <row r="51" spans="1:13" s="355" customFormat="1" ht="19.95" customHeight="1" x14ac:dyDescent="0.3">
      <c r="A51" s="50">
        <v>4640026030917</v>
      </c>
      <c r="B51" s="53" t="s">
        <v>82</v>
      </c>
      <c r="C51" s="370" t="s">
        <v>390</v>
      </c>
      <c r="D51" s="311" t="s">
        <v>159</v>
      </c>
      <c r="E51" s="311"/>
      <c r="F51" s="312"/>
      <c r="G51" s="349">
        <v>6320</v>
      </c>
      <c r="H51" s="350"/>
      <c r="I51" s="351">
        <v>5056</v>
      </c>
      <c r="J51" s="352">
        <v>3718</v>
      </c>
      <c r="K51" s="369"/>
      <c r="L51" s="354" t="s">
        <v>125</v>
      </c>
      <c r="M51" s="346"/>
    </row>
    <row r="52" spans="1:13" s="347" customFormat="1" ht="22.2" customHeight="1" x14ac:dyDescent="0.3">
      <c r="A52" s="50" t="s">
        <v>84</v>
      </c>
      <c r="B52" s="53" t="s">
        <v>83</v>
      </c>
      <c r="C52" s="370" t="s">
        <v>398</v>
      </c>
      <c r="D52" s="311" t="s">
        <v>159</v>
      </c>
      <c r="E52" s="311"/>
      <c r="F52" s="312"/>
      <c r="G52" s="349">
        <v>5990</v>
      </c>
      <c r="H52" s="350"/>
      <c r="I52" s="351">
        <v>4792</v>
      </c>
      <c r="J52" s="352">
        <v>3524</v>
      </c>
      <c r="K52" s="369"/>
      <c r="L52" s="354" t="s">
        <v>125</v>
      </c>
      <c r="M52" s="346"/>
    </row>
    <row r="53" spans="1:13" s="347" customFormat="1" ht="22.2" customHeight="1" x14ac:dyDescent="0.3">
      <c r="A53" s="50" t="s">
        <v>86</v>
      </c>
      <c r="B53" s="53" t="s">
        <v>85</v>
      </c>
      <c r="C53" s="370" t="s">
        <v>392</v>
      </c>
      <c r="D53" s="311" t="s">
        <v>159</v>
      </c>
      <c r="E53" s="311"/>
      <c r="F53" s="312"/>
      <c r="G53" s="349">
        <v>6690</v>
      </c>
      <c r="H53" s="350"/>
      <c r="I53" s="351">
        <v>5352</v>
      </c>
      <c r="J53" s="352">
        <v>3935</v>
      </c>
      <c r="K53" s="369"/>
      <c r="L53" s="354" t="s">
        <v>125</v>
      </c>
      <c r="M53" s="346"/>
    </row>
  </sheetData>
  <sheetProtection password="CC71" sheet="1" objects="1" scenarios="1" autoFilter="0"/>
  <mergeCells count="1">
    <mergeCell ref="G2:J2"/>
  </mergeCells>
  <conditionalFormatting sqref="B19:B20">
    <cfRule type="duplicateValues" dxfId="262" priority="14"/>
  </conditionalFormatting>
  <conditionalFormatting sqref="A19:A20">
    <cfRule type="duplicateValues" dxfId="261" priority="13"/>
  </conditionalFormatting>
  <conditionalFormatting sqref="B39:B42 B22:B37 B1:B7 B12:B18 B44:B1048576">
    <cfRule type="duplicateValues" dxfId="260" priority="1380"/>
  </conditionalFormatting>
  <conditionalFormatting sqref="A39:A42 A22:A37 A1:A7 A12:A18 A44:A1048576">
    <cfRule type="duplicateValues" dxfId="259" priority="1384"/>
  </conditionalFormatting>
  <conditionalFormatting sqref="B9:B11">
    <cfRule type="duplicateValues" dxfId="258" priority="11"/>
  </conditionalFormatting>
  <conditionalFormatting sqref="A9:A11">
    <cfRule type="duplicateValues" dxfId="257" priority="12"/>
  </conditionalFormatting>
  <conditionalFormatting sqref="B21">
    <cfRule type="duplicateValues" dxfId="256" priority="10"/>
  </conditionalFormatting>
  <conditionalFormatting sqref="A21">
    <cfRule type="duplicateValues" dxfId="255" priority="9"/>
  </conditionalFormatting>
  <conditionalFormatting sqref="B38">
    <cfRule type="duplicateValues" dxfId="254" priority="7"/>
  </conditionalFormatting>
  <conditionalFormatting sqref="A38">
    <cfRule type="duplicateValues" dxfId="253" priority="8"/>
  </conditionalFormatting>
  <conditionalFormatting sqref="B43">
    <cfRule type="duplicateValues" dxfId="252" priority="3"/>
  </conditionalFormatting>
  <conditionalFormatting sqref="A43">
    <cfRule type="duplicateValues" dxfId="251" priority="4"/>
  </conditionalFormatting>
  <conditionalFormatting sqref="B8">
    <cfRule type="duplicateValues" dxfId="250" priority="1"/>
  </conditionalFormatting>
  <conditionalFormatting sqref="A8">
    <cfRule type="duplicateValues" dxfId="249" priority="2"/>
  </conditionalFormatting>
  <pageMargins left="0.7" right="0.7" top="0.75" bottom="0.75" header="0.3" footer="0.3"/>
  <pageSetup paperSize="9" scale="31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0E06D828-5A53-452B-9E07-25EDDA28D199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0.59999389629810485"/>
    <pageSetUpPr fitToPage="1"/>
  </sheetPr>
  <dimension ref="A1:P32"/>
  <sheetViews>
    <sheetView showGridLines="0" zoomScale="80" zoomScaleNormal="80" zoomScaleSheetLayoutView="90" workbookViewId="0">
      <pane xSplit="12" ySplit="4" topLeftCell="M5" activePane="bottomRight" state="frozen"/>
      <selection activeCell="B1" sqref="B1"/>
      <selection pane="topRight" activeCell="Z1" sqref="Z1"/>
      <selection pane="bottomLeft" activeCell="B8" sqref="B8"/>
      <selection pane="bottomRight" activeCell="A3" sqref="A3"/>
    </sheetView>
  </sheetViews>
  <sheetFormatPr defaultColWidth="8.88671875" defaultRowHeight="14.4" x14ac:dyDescent="0.3"/>
  <cols>
    <col min="1" max="1" width="16.6640625" style="23" customWidth="1"/>
    <col min="2" max="2" width="10.6640625" style="23" customWidth="1"/>
    <col min="3" max="3" width="60.6640625" style="24" customWidth="1"/>
    <col min="4" max="4" width="12.6640625" style="25" customWidth="1"/>
    <col min="5" max="5" width="8.6640625" style="25" customWidth="1"/>
    <col min="6" max="6" width="12.6640625" style="25" customWidth="1"/>
    <col min="7" max="7" width="10.6640625" style="13" customWidth="1"/>
    <col min="8" max="8" width="8.6640625" style="26" customWidth="1"/>
    <col min="9" max="9" width="10.6640625" style="26" customWidth="1"/>
    <col min="10" max="10" width="10.6640625" style="28" customWidth="1"/>
    <col min="11" max="11" width="9.6640625" style="33" customWidth="1"/>
    <col min="12" max="12" width="6" style="27" customWidth="1"/>
    <col min="13" max="16384" width="8.88671875" style="14"/>
  </cols>
  <sheetData>
    <row r="1" spans="1:16" ht="38.4" customHeight="1" thickBot="1" x14ac:dyDescent="0.35">
      <c r="A1" s="72"/>
      <c r="B1" s="29" t="s">
        <v>127</v>
      </c>
      <c r="C1" s="29"/>
      <c r="D1" s="29"/>
      <c r="E1" s="29"/>
      <c r="F1" s="29"/>
      <c r="G1" s="29"/>
      <c r="H1" s="29"/>
      <c r="I1" s="29"/>
      <c r="J1" s="29"/>
      <c r="K1" s="72"/>
      <c r="L1" s="29"/>
    </row>
    <row r="2" spans="1:16" ht="25.2" customHeight="1" x14ac:dyDescent="0.3">
      <c r="A2" s="22"/>
      <c r="B2" s="30"/>
      <c r="C2" s="30"/>
      <c r="D2" s="30"/>
      <c r="E2" s="30"/>
      <c r="F2" s="30"/>
      <c r="G2" s="425" t="s">
        <v>168</v>
      </c>
      <c r="H2" s="426"/>
      <c r="I2" s="426"/>
      <c r="J2" s="427"/>
      <c r="K2" s="73"/>
      <c r="L2" s="30"/>
    </row>
    <row r="3" spans="1:16" s="31" customFormat="1" ht="50.4" customHeight="1" thickBot="1" x14ac:dyDescent="0.35">
      <c r="A3" s="152" t="s">
        <v>0</v>
      </c>
      <c r="B3" s="153" t="s">
        <v>72</v>
      </c>
      <c r="C3" s="154" t="s">
        <v>107</v>
      </c>
      <c r="D3" s="153" t="s">
        <v>164</v>
      </c>
      <c r="E3" s="153" t="s">
        <v>172</v>
      </c>
      <c r="F3" s="153" t="s">
        <v>171</v>
      </c>
      <c r="G3" s="155" t="s">
        <v>120</v>
      </c>
      <c r="H3" s="155" t="s">
        <v>73</v>
      </c>
      <c r="I3" s="155" t="s">
        <v>404</v>
      </c>
      <c r="J3" s="155" t="s">
        <v>405</v>
      </c>
      <c r="K3" s="156" t="s">
        <v>1</v>
      </c>
      <c r="L3" s="157"/>
      <c r="N3" s="111"/>
    </row>
    <row r="4" spans="1:16" s="20" customFormat="1" ht="24.6" customHeight="1" thickTop="1" x14ac:dyDescent="0.3">
      <c r="A4" s="18"/>
      <c r="B4" s="18"/>
      <c r="C4" s="55" t="s">
        <v>124</v>
      </c>
      <c r="D4" s="18"/>
      <c r="E4" s="18"/>
      <c r="F4" s="18"/>
      <c r="G4" s="45">
        <f>SUMPRODUCT(($H5:$H106=0)*$G5:$G106*$K5:$K106)+SUMPRODUCT(($H6:$H106&gt;0)*$H6:$H106*$K6:$K106)</f>
        <v>0</v>
      </c>
      <c r="H4" s="106"/>
      <c r="I4" s="115">
        <f>SUMPRODUCT(K5:K106,I5:I106)</f>
        <v>0</v>
      </c>
      <c r="J4" s="46">
        <f>SUMPRODUCT(K5:K106,J5:J106)</f>
        <v>0</v>
      </c>
      <c r="K4" s="19">
        <f>SUM(K5:K32)</f>
        <v>0</v>
      </c>
      <c r="L4" s="19" t="s">
        <v>125</v>
      </c>
    </row>
    <row r="5" spans="1:16" s="1" customFormat="1" ht="24.6" customHeight="1" x14ac:dyDescent="0.3">
      <c r="A5" s="34"/>
      <c r="B5" s="35" t="s">
        <v>115</v>
      </c>
      <c r="C5" s="36"/>
      <c r="D5" s="36"/>
      <c r="E5" s="36"/>
      <c r="F5" s="36"/>
      <c r="G5" s="47"/>
      <c r="H5" s="178"/>
      <c r="I5" s="181"/>
      <c r="J5" s="185"/>
      <c r="K5" s="74"/>
      <c r="L5" s="36"/>
    </row>
    <row r="6" spans="1:16" s="21" customFormat="1" ht="22.2" customHeight="1" x14ac:dyDescent="0.3">
      <c r="A6" s="193" t="s">
        <v>75</v>
      </c>
      <c r="B6" s="193" t="s">
        <v>74</v>
      </c>
      <c r="C6" s="188" t="s">
        <v>129</v>
      </c>
      <c r="D6" s="189" t="s">
        <v>162</v>
      </c>
      <c r="E6" s="189">
        <v>50</v>
      </c>
      <c r="F6" s="190" t="s">
        <v>175</v>
      </c>
      <c r="G6" s="191">
        <v>1900</v>
      </c>
      <c r="H6" s="149">
        <v>950</v>
      </c>
      <c r="I6" s="180">
        <v>760</v>
      </c>
      <c r="J6" s="184">
        <v>559</v>
      </c>
      <c r="K6" s="37"/>
      <c r="L6" s="38" t="s">
        <v>125</v>
      </c>
    </row>
    <row r="7" spans="1:16" s="21" customFormat="1" ht="22.2" customHeight="1" x14ac:dyDescent="0.3">
      <c r="A7" s="192" t="s">
        <v>147</v>
      </c>
      <c r="B7" s="187" t="s">
        <v>148</v>
      </c>
      <c r="C7" s="188" t="s">
        <v>226</v>
      </c>
      <c r="D7" s="189" t="s">
        <v>161</v>
      </c>
      <c r="E7" s="189">
        <v>100</v>
      </c>
      <c r="F7" s="190" t="s">
        <v>174</v>
      </c>
      <c r="G7" s="191">
        <v>1198</v>
      </c>
      <c r="H7" s="149">
        <v>599</v>
      </c>
      <c r="I7" s="180">
        <v>479</v>
      </c>
      <c r="J7" s="184">
        <v>352</v>
      </c>
      <c r="K7" s="37"/>
      <c r="L7" s="38" t="s">
        <v>125</v>
      </c>
    </row>
    <row r="8" spans="1:16" s="21" customFormat="1" ht="30" customHeight="1" x14ac:dyDescent="0.3">
      <c r="A8" s="192" t="s">
        <v>298</v>
      </c>
      <c r="B8" s="187" t="s">
        <v>299</v>
      </c>
      <c r="C8" s="188" t="s">
        <v>344</v>
      </c>
      <c r="D8" s="189" t="s">
        <v>160</v>
      </c>
      <c r="E8" s="189">
        <v>160</v>
      </c>
      <c r="F8" s="190" t="s">
        <v>176</v>
      </c>
      <c r="G8" s="194">
        <v>490</v>
      </c>
      <c r="H8" s="149"/>
      <c r="I8" s="180">
        <v>392</v>
      </c>
      <c r="J8" s="184">
        <v>288</v>
      </c>
      <c r="K8" s="37"/>
      <c r="L8" s="38" t="s">
        <v>125</v>
      </c>
    </row>
    <row r="9" spans="1:16" s="21" customFormat="1" ht="22.2" customHeight="1" x14ac:dyDescent="0.3">
      <c r="A9" s="187" t="s">
        <v>55</v>
      </c>
      <c r="B9" s="187" t="s">
        <v>54</v>
      </c>
      <c r="C9" s="188" t="s">
        <v>130</v>
      </c>
      <c r="D9" s="189" t="s">
        <v>160</v>
      </c>
      <c r="E9" s="189">
        <v>160</v>
      </c>
      <c r="F9" s="190" t="s">
        <v>176</v>
      </c>
      <c r="G9" s="191">
        <v>780</v>
      </c>
      <c r="H9" s="149">
        <v>390</v>
      </c>
      <c r="I9" s="180">
        <v>312</v>
      </c>
      <c r="J9" s="184">
        <v>229</v>
      </c>
      <c r="K9" s="37"/>
      <c r="L9" s="38" t="s">
        <v>125</v>
      </c>
    </row>
    <row r="10" spans="1:16" s="21" customFormat="1" ht="22.2" customHeight="1" x14ac:dyDescent="0.3">
      <c r="A10" s="187" t="s">
        <v>53</v>
      </c>
      <c r="B10" s="187" t="s">
        <v>52</v>
      </c>
      <c r="C10" s="188" t="s">
        <v>131</v>
      </c>
      <c r="D10" s="189" t="s">
        <v>160</v>
      </c>
      <c r="E10" s="189">
        <v>170</v>
      </c>
      <c r="F10" s="190" t="s">
        <v>177</v>
      </c>
      <c r="G10" s="191">
        <v>1780</v>
      </c>
      <c r="H10" s="149">
        <v>890</v>
      </c>
      <c r="I10" s="183">
        <v>712</v>
      </c>
      <c r="J10" s="184">
        <v>524</v>
      </c>
      <c r="K10" s="37"/>
      <c r="L10" s="38" t="s">
        <v>125</v>
      </c>
    </row>
    <row r="11" spans="1:16" s="21" customFormat="1" ht="22.2" customHeight="1" x14ac:dyDescent="0.3">
      <c r="A11" s="192" t="s">
        <v>233</v>
      </c>
      <c r="B11" s="187" t="s">
        <v>194</v>
      </c>
      <c r="C11" s="188" t="s">
        <v>345</v>
      </c>
      <c r="D11" s="189" t="s">
        <v>160</v>
      </c>
      <c r="E11" s="189">
        <v>160</v>
      </c>
      <c r="F11" s="190" t="s">
        <v>177</v>
      </c>
      <c r="G11" s="191">
        <v>1150</v>
      </c>
      <c r="H11" s="149">
        <v>575</v>
      </c>
      <c r="I11" s="180">
        <v>460</v>
      </c>
      <c r="J11" s="184">
        <v>338</v>
      </c>
      <c r="K11" s="37"/>
      <c r="L11" s="38" t="s">
        <v>125</v>
      </c>
    </row>
    <row r="12" spans="1:16" s="1" customFormat="1" ht="24.6" customHeight="1" x14ac:dyDescent="0.3">
      <c r="A12" s="40"/>
      <c r="B12" s="41" t="s">
        <v>116</v>
      </c>
      <c r="C12" s="42"/>
      <c r="D12" s="42"/>
      <c r="E12" s="42"/>
      <c r="F12" s="42"/>
      <c r="G12" s="48"/>
      <c r="H12" s="179"/>
      <c r="I12" s="182"/>
      <c r="J12" s="186"/>
      <c r="K12" s="75"/>
      <c r="L12" s="42"/>
    </row>
    <row r="13" spans="1:16" s="1" customFormat="1" ht="31.5" customHeight="1" x14ac:dyDescent="0.3">
      <c r="A13" s="244">
        <v>4640026032331</v>
      </c>
      <c r="B13" s="187" t="s">
        <v>426</v>
      </c>
      <c r="C13" s="188" t="s">
        <v>346</v>
      </c>
      <c r="D13" s="189" t="s">
        <v>161</v>
      </c>
      <c r="E13" s="189">
        <v>100</v>
      </c>
      <c r="F13" s="190" t="s">
        <v>174</v>
      </c>
      <c r="G13" s="191">
        <v>1300</v>
      </c>
      <c r="H13" s="149">
        <v>650</v>
      </c>
      <c r="I13" s="183">
        <v>520</v>
      </c>
      <c r="J13" s="184">
        <v>353</v>
      </c>
      <c r="K13" s="37"/>
      <c r="L13" s="38" t="s">
        <v>125</v>
      </c>
    </row>
    <row r="14" spans="1:16" s="21" customFormat="1" ht="22.2" customHeight="1" x14ac:dyDescent="0.3">
      <c r="A14" s="187" t="s">
        <v>39</v>
      </c>
      <c r="B14" s="187" t="s">
        <v>38</v>
      </c>
      <c r="C14" s="188" t="s">
        <v>132</v>
      </c>
      <c r="D14" s="189" t="s">
        <v>160</v>
      </c>
      <c r="E14" s="189">
        <v>160</v>
      </c>
      <c r="F14" s="190" t="s">
        <v>176</v>
      </c>
      <c r="G14" s="191">
        <v>900</v>
      </c>
      <c r="H14" s="149">
        <v>450</v>
      </c>
      <c r="I14" s="183">
        <v>360</v>
      </c>
      <c r="J14" s="184">
        <v>265</v>
      </c>
      <c r="K14" s="37"/>
      <c r="L14" s="38" t="s">
        <v>125</v>
      </c>
    </row>
    <row r="15" spans="1:16" s="21" customFormat="1" ht="28.5" customHeight="1" x14ac:dyDescent="0.3">
      <c r="A15" s="244">
        <v>4640026031211</v>
      </c>
      <c r="B15" s="187" t="s">
        <v>401</v>
      </c>
      <c r="C15" s="188" t="s">
        <v>313</v>
      </c>
      <c r="D15" s="189" t="s">
        <v>160</v>
      </c>
      <c r="E15" s="189">
        <v>180</v>
      </c>
      <c r="F15" s="190" t="s">
        <v>177</v>
      </c>
      <c r="G15" s="191">
        <v>1500</v>
      </c>
      <c r="H15" s="149">
        <v>750</v>
      </c>
      <c r="I15" s="183">
        <v>600</v>
      </c>
      <c r="J15" s="184">
        <v>441</v>
      </c>
      <c r="K15" s="37"/>
      <c r="L15" s="38" t="s">
        <v>125</v>
      </c>
      <c r="P15"/>
    </row>
    <row r="16" spans="1:16" s="21" customFormat="1" ht="22.2" customHeight="1" x14ac:dyDescent="0.3">
      <c r="A16" s="187" t="s">
        <v>49</v>
      </c>
      <c r="B16" s="187" t="s">
        <v>48</v>
      </c>
      <c r="C16" s="188" t="s">
        <v>133</v>
      </c>
      <c r="D16" s="189" t="s">
        <v>160</v>
      </c>
      <c r="E16" s="189">
        <v>220</v>
      </c>
      <c r="F16" s="190" t="s">
        <v>178</v>
      </c>
      <c r="G16" s="191">
        <v>1360</v>
      </c>
      <c r="H16" s="149">
        <v>680</v>
      </c>
      <c r="I16" s="183">
        <v>544</v>
      </c>
      <c r="J16" s="184">
        <v>400</v>
      </c>
      <c r="K16" s="37"/>
      <c r="L16" s="38" t="s">
        <v>125</v>
      </c>
    </row>
    <row r="17" spans="1:12" s="1" customFormat="1" ht="24.6" customHeight="1" x14ac:dyDescent="0.3">
      <c r="A17" s="40"/>
      <c r="B17" s="41" t="s">
        <v>117</v>
      </c>
      <c r="C17" s="42"/>
      <c r="D17" s="42"/>
      <c r="E17" s="42"/>
      <c r="F17" s="42"/>
      <c r="G17" s="48"/>
      <c r="H17" s="179"/>
      <c r="I17" s="182"/>
      <c r="J17" s="186"/>
      <c r="K17" s="75"/>
      <c r="L17" s="42"/>
    </row>
    <row r="18" spans="1:12" s="21" customFormat="1" ht="22.2" customHeight="1" x14ac:dyDescent="0.3">
      <c r="A18" s="187" t="s">
        <v>57</v>
      </c>
      <c r="B18" s="187" t="s">
        <v>56</v>
      </c>
      <c r="C18" s="188" t="s">
        <v>58</v>
      </c>
      <c r="D18" s="189" t="s">
        <v>163</v>
      </c>
      <c r="E18" s="189">
        <v>30</v>
      </c>
      <c r="F18" s="190" t="s">
        <v>179</v>
      </c>
      <c r="G18" s="191">
        <v>1980</v>
      </c>
      <c r="H18" s="149">
        <v>990</v>
      </c>
      <c r="I18" s="183">
        <v>792</v>
      </c>
      <c r="J18" s="184">
        <v>582</v>
      </c>
      <c r="K18" s="37"/>
      <c r="L18" s="38" t="s">
        <v>125</v>
      </c>
    </row>
    <row r="19" spans="1:12" s="21" customFormat="1" ht="22.2" customHeight="1" x14ac:dyDescent="0.3">
      <c r="A19" s="187" t="s">
        <v>60</v>
      </c>
      <c r="B19" s="187" t="s">
        <v>59</v>
      </c>
      <c r="C19" s="188" t="s">
        <v>61</v>
      </c>
      <c r="D19" s="189" t="s">
        <v>162</v>
      </c>
      <c r="E19" s="189">
        <v>70</v>
      </c>
      <c r="F19" s="190" t="s">
        <v>180</v>
      </c>
      <c r="G19" s="191">
        <v>2490</v>
      </c>
      <c r="H19" s="149">
        <v>965</v>
      </c>
      <c r="I19" s="183">
        <v>772</v>
      </c>
      <c r="J19" s="184">
        <v>568</v>
      </c>
      <c r="K19" s="37"/>
      <c r="L19" s="38" t="s">
        <v>125</v>
      </c>
    </row>
    <row r="20" spans="1:12" s="21" customFormat="1" ht="22.2" customHeight="1" x14ac:dyDescent="0.3">
      <c r="A20" s="187" t="s">
        <v>43</v>
      </c>
      <c r="B20" s="187" t="s">
        <v>42</v>
      </c>
      <c r="C20" s="188" t="s">
        <v>134</v>
      </c>
      <c r="D20" s="189" t="s">
        <v>162</v>
      </c>
      <c r="E20" s="189">
        <v>50</v>
      </c>
      <c r="F20" s="190" t="s">
        <v>175</v>
      </c>
      <c r="G20" s="191">
        <v>1980</v>
      </c>
      <c r="H20" s="149">
        <v>990</v>
      </c>
      <c r="I20" s="183">
        <v>792</v>
      </c>
      <c r="J20" s="184">
        <v>582</v>
      </c>
      <c r="K20" s="37"/>
      <c r="L20" s="38" t="s">
        <v>125</v>
      </c>
    </row>
    <row r="21" spans="1:12" s="21" customFormat="1" ht="30.75" customHeight="1" x14ac:dyDescent="0.3">
      <c r="A21" s="244">
        <v>4640026032201</v>
      </c>
      <c r="B21" s="187" t="s">
        <v>297</v>
      </c>
      <c r="C21" s="188" t="s">
        <v>348</v>
      </c>
      <c r="D21" s="189" t="s">
        <v>161</v>
      </c>
      <c r="E21" s="189">
        <v>100</v>
      </c>
      <c r="F21" s="190" t="s">
        <v>174</v>
      </c>
      <c r="G21" s="191">
        <v>900</v>
      </c>
      <c r="H21" s="149">
        <v>450</v>
      </c>
      <c r="I21" s="183">
        <v>360</v>
      </c>
      <c r="J21" s="184">
        <v>265</v>
      </c>
      <c r="K21" s="37"/>
      <c r="L21" s="38" t="s">
        <v>125</v>
      </c>
    </row>
    <row r="22" spans="1:12" s="21" customFormat="1" ht="31.5" customHeight="1" x14ac:dyDescent="0.3">
      <c r="A22" s="187" t="s">
        <v>45</v>
      </c>
      <c r="B22" s="187" t="s">
        <v>44</v>
      </c>
      <c r="C22" s="188" t="s">
        <v>135</v>
      </c>
      <c r="D22" s="189" t="s">
        <v>160</v>
      </c>
      <c r="E22" s="189">
        <v>170</v>
      </c>
      <c r="F22" s="190" t="s">
        <v>177</v>
      </c>
      <c r="G22" s="191">
        <v>1900</v>
      </c>
      <c r="H22" s="149">
        <v>950</v>
      </c>
      <c r="I22" s="183">
        <v>760</v>
      </c>
      <c r="J22" s="184">
        <v>559</v>
      </c>
      <c r="K22" s="37"/>
      <c r="L22" s="38" t="s">
        <v>125</v>
      </c>
    </row>
    <row r="23" spans="1:12" s="1" customFormat="1" ht="24.6" customHeight="1" x14ac:dyDescent="0.3">
      <c r="A23" s="40"/>
      <c r="B23" s="41" t="s">
        <v>118</v>
      </c>
      <c r="C23" s="42"/>
      <c r="D23" s="42"/>
      <c r="E23" s="42"/>
      <c r="F23" s="42"/>
      <c r="G23" s="48"/>
      <c r="H23" s="179"/>
      <c r="I23" s="182"/>
      <c r="J23" s="186"/>
      <c r="K23" s="75"/>
      <c r="L23" s="42"/>
    </row>
    <row r="24" spans="1:12" s="1" customFormat="1" ht="24.6" customHeight="1" x14ac:dyDescent="0.3">
      <c r="A24" s="192" t="s">
        <v>234</v>
      </c>
      <c r="B24" s="187" t="s">
        <v>224</v>
      </c>
      <c r="C24" s="188" t="s">
        <v>347</v>
      </c>
      <c r="D24" s="189" t="s">
        <v>163</v>
      </c>
      <c r="E24" s="189">
        <v>30</v>
      </c>
      <c r="F24" s="190" t="s">
        <v>179</v>
      </c>
      <c r="G24" s="194">
        <v>530</v>
      </c>
      <c r="H24" s="149"/>
      <c r="I24" s="180">
        <v>424</v>
      </c>
      <c r="J24" s="184">
        <v>312</v>
      </c>
      <c r="K24" s="37"/>
      <c r="L24" s="38" t="s">
        <v>125</v>
      </c>
    </row>
    <row r="25" spans="1:12" s="21" customFormat="1" ht="22.2" customHeight="1" x14ac:dyDescent="0.3">
      <c r="A25" s="187" t="s">
        <v>63</v>
      </c>
      <c r="B25" s="187" t="s">
        <v>62</v>
      </c>
      <c r="C25" s="188" t="s">
        <v>71</v>
      </c>
      <c r="D25" s="189" t="s">
        <v>163</v>
      </c>
      <c r="E25" s="189">
        <v>30</v>
      </c>
      <c r="F25" s="190" t="s">
        <v>179</v>
      </c>
      <c r="G25" s="191">
        <v>1780</v>
      </c>
      <c r="H25" s="149">
        <v>890</v>
      </c>
      <c r="I25" s="183">
        <v>712</v>
      </c>
      <c r="J25" s="184">
        <v>524</v>
      </c>
      <c r="K25" s="37"/>
      <c r="L25" s="38" t="s">
        <v>125</v>
      </c>
    </row>
    <row r="26" spans="1:12" s="21" customFormat="1" ht="22.2" customHeight="1" x14ac:dyDescent="0.3">
      <c r="A26" s="187" t="s">
        <v>77</v>
      </c>
      <c r="B26" s="187" t="s">
        <v>64</v>
      </c>
      <c r="C26" s="188" t="s">
        <v>65</v>
      </c>
      <c r="D26" s="189" t="s">
        <v>162</v>
      </c>
      <c r="E26" s="189">
        <v>70</v>
      </c>
      <c r="F26" s="190" t="s">
        <v>180</v>
      </c>
      <c r="G26" s="191">
        <v>1840</v>
      </c>
      <c r="H26" s="149">
        <v>920</v>
      </c>
      <c r="I26" s="183">
        <v>736</v>
      </c>
      <c r="J26" s="184">
        <v>541</v>
      </c>
      <c r="K26" s="37"/>
      <c r="L26" s="38" t="s">
        <v>125</v>
      </c>
    </row>
    <row r="27" spans="1:12" s="21" customFormat="1" ht="22.2" customHeight="1" x14ac:dyDescent="0.3">
      <c r="A27" s="187" t="s">
        <v>47</v>
      </c>
      <c r="B27" s="187" t="s">
        <v>46</v>
      </c>
      <c r="C27" s="188" t="s">
        <v>136</v>
      </c>
      <c r="D27" s="189" t="s">
        <v>162</v>
      </c>
      <c r="E27" s="189">
        <v>50</v>
      </c>
      <c r="F27" s="190" t="s">
        <v>175</v>
      </c>
      <c r="G27" s="191">
        <v>1980</v>
      </c>
      <c r="H27" s="149">
        <v>990</v>
      </c>
      <c r="I27" s="183">
        <v>792</v>
      </c>
      <c r="J27" s="184">
        <v>582</v>
      </c>
      <c r="K27" s="37"/>
      <c r="L27" s="38" t="s">
        <v>125</v>
      </c>
    </row>
    <row r="28" spans="1:12" s="21" customFormat="1" ht="22.2" customHeight="1" x14ac:dyDescent="0.3">
      <c r="A28" s="187" t="s">
        <v>41</v>
      </c>
      <c r="B28" s="187" t="s">
        <v>40</v>
      </c>
      <c r="C28" s="188" t="s">
        <v>137</v>
      </c>
      <c r="D28" s="189" t="s">
        <v>160</v>
      </c>
      <c r="E28" s="189">
        <v>180</v>
      </c>
      <c r="F28" s="190" t="s">
        <v>177</v>
      </c>
      <c r="G28" s="191">
        <v>1180</v>
      </c>
      <c r="H28" s="149">
        <v>590</v>
      </c>
      <c r="I28" s="183">
        <v>472</v>
      </c>
      <c r="J28" s="184">
        <v>347</v>
      </c>
      <c r="K28" s="37"/>
      <c r="L28" s="38" t="s">
        <v>125</v>
      </c>
    </row>
    <row r="29" spans="1:12" s="1" customFormat="1" ht="24.6" customHeight="1" x14ac:dyDescent="0.3">
      <c r="A29" s="40"/>
      <c r="B29" s="41" t="s">
        <v>128</v>
      </c>
      <c r="C29" s="42"/>
      <c r="D29" s="42"/>
      <c r="E29" s="42"/>
      <c r="F29" s="42"/>
      <c r="G29" s="48"/>
      <c r="H29" s="179"/>
      <c r="I29" s="182"/>
      <c r="J29" s="186"/>
      <c r="K29" s="75"/>
      <c r="L29" s="42"/>
    </row>
    <row r="30" spans="1:12" s="1" customFormat="1" ht="24.6" customHeight="1" x14ac:dyDescent="0.3">
      <c r="A30" s="192" t="s">
        <v>235</v>
      </c>
      <c r="B30" s="187" t="s">
        <v>237</v>
      </c>
      <c r="C30" s="188" t="s">
        <v>349</v>
      </c>
      <c r="D30" s="189" t="s">
        <v>163</v>
      </c>
      <c r="E30" s="189">
        <v>30</v>
      </c>
      <c r="F30" s="190" t="s">
        <v>179</v>
      </c>
      <c r="G30" s="194">
        <v>660</v>
      </c>
      <c r="H30" s="149"/>
      <c r="I30" s="180">
        <v>528</v>
      </c>
      <c r="J30" s="184">
        <v>388</v>
      </c>
      <c r="K30" s="37"/>
      <c r="L30" s="38" t="s">
        <v>125</v>
      </c>
    </row>
    <row r="31" spans="1:12" s="21" customFormat="1" ht="22.2" customHeight="1" x14ac:dyDescent="0.3">
      <c r="A31" s="187" t="s">
        <v>69</v>
      </c>
      <c r="B31" s="187" t="s">
        <v>66</v>
      </c>
      <c r="C31" s="188" t="s">
        <v>67</v>
      </c>
      <c r="D31" s="189" t="s">
        <v>162</v>
      </c>
      <c r="E31" s="189">
        <v>70</v>
      </c>
      <c r="F31" s="190" t="s">
        <v>180</v>
      </c>
      <c r="G31" s="191">
        <v>1750</v>
      </c>
      <c r="H31" s="149">
        <v>875</v>
      </c>
      <c r="I31" s="183">
        <v>700</v>
      </c>
      <c r="J31" s="184">
        <v>515</v>
      </c>
      <c r="K31" s="37"/>
      <c r="L31" s="38" t="s">
        <v>125</v>
      </c>
    </row>
    <row r="32" spans="1:12" s="21" customFormat="1" ht="22.2" customHeight="1" x14ac:dyDescent="0.3">
      <c r="A32" s="187" t="s">
        <v>76</v>
      </c>
      <c r="B32" s="187" t="s">
        <v>68</v>
      </c>
      <c r="C32" s="188" t="s">
        <v>70</v>
      </c>
      <c r="D32" s="189" t="s">
        <v>162</v>
      </c>
      <c r="E32" s="189">
        <v>70</v>
      </c>
      <c r="F32" s="190" t="s">
        <v>180</v>
      </c>
      <c r="G32" s="191">
        <v>1990</v>
      </c>
      <c r="H32" s="149">
        <v>890</v>
      </c>
      <c r="I32" s="183">
        <v>712</v>
      </c>
      <c r="J32" s="184">
        <v>524</v>
      </c>
      <c r="K32" s="37"/>
      <c r="L32" s="38" t="s">
        <v>125</v>
      </c>
    </row>
  </sheetData>
  <sheetProtection password="CC71" sheet="1" objects="1" scenarios="1" autoFilter="0"/>
  <mergeCells count="1">
    <mergeCell ref="G2:J2"/>
  </mergeCells>
  <conditionalFormatting sqref="B34:B1048576 B3">
    <cfRule type="duplicateValues" dxfId="247" priority="1217"/>
  </conditionalFormatting>
  <conditionalFormatting sqref="B1:B2">
    <cfRule type="duplicateValues" dxfId="246" priority="72"/>
  </conditionalFormatting>
  <conditionalFormatting sqref="A34:A1048576 A3">
    <cfRule type="duplicateValues" dxfId="245" priority="63"/>
  </conditionalFormatting>
  <conditionalFormatting sqref="A2">
    <cfRule type="duplicateValues" dxfId="244" priority="60"/>
  </conditionalFormatting>
  <conditionalFormatting sqref="J14:J16 J18 J25:J28 J32 J20:J21 J6:J9">
    <cfRule type="expression" dxfId="243" priority="1276">
      <formula>IF(J$4="-",#REF!)</formula>
    </cfRule>
    <cfRule type="expression" dxfId="242" priority="1277">
      <formula>IF(J$4&lt;&gt;"-",#REF!)</formula>
    </cfRule>
  </conditionalFormatting>
  <conditionalFormatting sqref="A29">
    <cfRule type="duplicateValues" dxfId="241" priority="42"/>
  </conditionalFormatting>
  <conditionalFormatting sqref="B5">
    <cfRule type="duplicateValues" dxfId="240" priority="52"/>
  </conditionalFormatting>
  <conditionalFormatting sqref="B14:B16 B25:B28 B31:B32 B6:B10 B18:B22">
    <cfRule type="duplicateValues" dxfId="239" priority="53"/>
  </conditionalFormatting>
  <conditionalFormatting sqref="B12">
    <cfRule type="duplicateValues" dxfId="238" priority="51"/>
  </conditionalFormatting>
  <conditionalFormatting sqref="B17">
    <cfRule type="duplicateValues" dxfId="237" priority="50"/>
  </conditionalFormatting>
  <conditionalFormatting sqref="B23">
    <cfRule type="duplicateValues" dxfId="236" priority="49"/>
  </conditionalFormatting>
  <conditionalFormatting sqref="B29">
    <cfRule type="duplicateValues" dxfId="235" priority="48"/>
  </conditionalFormatting>
  <conditionalFormatting sqref="A5">
    <cfRule type="duplicateValues" dxfId="234" priority="46"/>
  </conditionalFormatting>
  <conditionalFormatting sqref="A14:A16 A25:A28 A31:A32 A6:A10 A18:A22">
    <cfRule type="duplicateValues" dxfId="233" priority="47"/>
  </conditionalFormatting>
  <conditionalFormatting sqref="A12">
    <cfRule type="duplicateValues" dxfId="232" priority="45"/>
  </conditionalFormatting>
  <conditionalFormatting sqref="A17">
    <cfRule type="duplicateValues" dxfId="231" priority="44"/>
  </conditionalFormatting>
  <conditionalFormatting sqref="A23">
    <cfRule type="duplicateValues" dxfId="230" priority="43"/>
  </conditionalFormatting>
  <conditionalFormatting sqref="J11">
    <cfRule type="expression" dxfId="229" priority="37">
      <formula>IF(J$4="-",#REF!)</formula>
    </cfRule>
    <cfRule type="expression" dxfId="228" priority="38">
      <formula>IF(J$4&lt;&gt;"-",#REF!)</formula>
    </cfRule>
  </conditionalFormatting>
  <conditionalFormatting sqref="B11">
    <cfRule type="duplicateValues" dxfId="227" priority="36"/>
  </conditionalFormatting>
  <conditionalFormatting sqref="A11">
    <cfRule type="duplicateValues" dxfId="226" priority="35"/>
  </conditionalFormatting>
  <conditionalFormatting sqref="B4">
    <cfRule type="duplicateValues" dxfId="225" priority="1351"/>
  </conditionalFormatting>
  <conditionalFormatting sqref="A4">
    <cfRule type="duplicateValues" dxfId="224" priority="1354"/>
  </conditionalFormatting>
  <conditionalFormatting sqref="J31">
    <cfRule type="expression" dxfId="223" priority="23">
      <formula>IF(J$4="-",#REF!)</formula>
    </cfRule>
    <cfRule type="expression" dxfId="222" priority="24">
      <formula>IF(J$4&lt;&gt;"-",#REF!)</formula>
    </cfRule>
  </conditionalFormatting>
  <conditionalFormatting sqref="J19">
    <cfRule type="expression" dxfId="221" priority="21">
      <formula>IF(J$4="-",#REF!)</formula>
    </cfRule>
    <cfRule type="expression" dxfId="220" priority="22">
      <formula>IF(J$4&lt;&gt;"-",#REF!)</formula>
    </cfRule>
  </conditionalFormatting>
  <conditionalFormatting sqref="J22">
    <cfRule type="expression" dxfId="219" priority="19">
      <formula>IF(J$4="-",#REF!)</formula>
    </cfRule>
    <cfRule type="expression" dxfId="218" priority="20">
      <formula>IF(J$4&lt;&gt;"-",#REF!)</formula>
    </cfRule>
  </conditionalFormatting>
  <conditionalFormatting sqref="J10">
    <cfRule type="expression" dxfId="217" priority="17">
      <formula>IF(J$4="-",#REF!)</formula>
    </cfRule>
    <cfRule type="expression" dxfId="216" priority="18">
      <formula>IF(J$4&lt;&gt;"-",#REF!)</formula>
    </cfRule>
  </conditionalFormatting>
  <conditionalFormatting sqref="J24">
    <cfRule type="expression" dxfId="215" priority="11">
      <formula>IF(J$4="-",#REF!)</formula>
    </cfRule>
    <cfRule type="expression" dxfId="214" priority="12">
      <formula>IF(J$4&lt;&gt;"-",#REF!)</formula>
    </cfRule>
  </conditionalFormatting>
  <conditionalFormatting sqref="B24">
    <cfRule type="duplicateValues" dxfId="213" priority="10"/>
  </conditionalFormatting>
  <conditionalFormatting sqref="A24">
    <cfRule type="duplicateValues" dxfId="212" priority="9"/>
  </conditionalFormatting>
  <conditionalFormatting sqref="J30">
    <cfRule type="expression" dxfId="211" priority="7">
      <formula>IF(J$4="-",#REF!)</formula>
    </cfRule>
    <cfRule type="expression" dxfId="210" priority="8">
      <formula>IF(J$4&lt;&gt;"-",#REF!)</formula>
    </cfRule>
  </conditionalFormatting>
  <conditionalFormatting sqref="B30">
    <cfRule type="duplicateValues" dxfId="209" priority="6"/>
  </conditionalFormatting>
  <conditionalFormatting sqref="A30">
    <cfRule type="duplicateValues" dxfId="208" priority="5"/>
  </conditionalFormatting>
  <conditionalFormatting sqref="J13">
    <cfRule type="expression" dxfId="207" priority="3">
      <formula>IF(J$4="-",#REF!)</formula>
    </cfRule>
    <cfRule type="expression" dxfId="206" priority="4">
      <formula>IF(J$4&lt;&gt;"-",#REF!)</formula>
    </cfRule>
  </conditionalFormatting>
  <conditionalFormatting sqref="B13">
    <cfRule type="duplicateValues" dxfId="205" priority="2"/>
  </conditionalFormatting>
  <conditionalFormatting sqref="A13">
    <cfRule type="duplicateValues" dxfId="204" priority="1"/>
  </conditionalFormatting>
  <pageMargins left="0.7" right="0.7" top="0.75" bottom="0.75" header="0.3" footer="0.3"/>
  <pageSetup paperSize="9" scale="29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1" operator="containsText" id="{022DAB64-B99A-471D-B759-ABFC56877230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 tint="0.14999847407452621"/>
    <pageSetUpPr fitToPage="1"/>
  </sheetPr>
  <dimension ref="A1:O35"/>
  <sheetViews>
    <sheetView showGridLines="0" zoomScale="80" zoomScaleNormal="80" zoomScaleSheetLayoutView="90" workbookViewId="0">
      <pane xSplit="11" ySplit="4" topLeftCell="L5" activePane="bottomRight" state="frozen"/>
      <selection activeCell="B1" sqref="B1"/>
      <selection pane="topRight" activeCell="Z1" sqref="Z1"/>
      <selection pane="bottomLeft" activeCell="B8" sqref="B8"/>
      <selection pane="bottomRight" activeCell="C20" sqref="C20"/>
    </sheetView>
  </sheetViews>
  <sheetFormatPr defaultColWidth="8.88671875" defaultRowHeight="14.4" x14ac:dyDescent="0.3"/>
  <cols>
    <col min="1" max="1" width="16.6640625" style="22" customWidth="1"/>
    <col min="2" max="2" width="10.6640625" style="23" customWidth="1"/>
    <col min="3" max="3" width="51.5546875" style="24" customWidth="1"/>
    <col min="4" max="4" width="12.6640625" style="25" customWidth="1"/>
    <col min="5" max="5" width="8.6640625" style="25" customWidth="1"/>
    <col min="6" max="6" width="12.33203125" style="25" customWidth="1"/>
    <col min="7" max="7" width="16.5546875" style="13" customWidth="1"/>
    <col min="8" max="8" width="10" style="26" customWidth="1"/>
    <col min="9" max="9" width="15.6640625" style="26" customWidth="1"/>
    <col min="10" max="10" width="16.6640625" style="28" customWidth="1"/>
    <col min="11" max="11" width="9.6640625" style="77" customWidth="1"/>
    <col min="12" max="12" width="9.6640625" style="33" customWidth="1"/>
    <col min="13" max="16384" width="8.88671875" style="14"/>
  </cols>
  <sheetData>
    <row r="1" spans="1:15" ht="34.950000000000003" customHeight="1" thickBot="1" x14ac:dyDescent="0.35">
      <c r="A1" s="82"/>
      <c r="B1" s="44" t="s">
        <v>145</v>
      </c>
      <c r="C1" s="44"/>
      <c r="D1" s="44"/>
      <c r="E1" s="44"/>
      <c r="F1" s="44"/>
      <c r="G1" s="44"/>
      <c r="H1" s="44"/>
      <c r="I1" s="44"/>
      <c r="J1" s="44"/>
      <c r="K1" s="76"/>
      <c r="L1" s="43"/>
    </row>
    <row r="2" spans="1:15" ht="25.2" customHeight="1" x14ac:dyDescent="0.3">
      <c r="B2" s="30"/>
      <c r="C2" s="30"/>
      <c r="D2" s="30"/>
      <c r="E2" s="30"/>
      <c r="F2" s="30"/>
      <c r="G2" s="436" t="s">
        <v>168</v>
      </c>
      <c r="H2" s="437"/>
      <c r="I2" s="437"/>
      <c r="J2" s="438"/>
      <c r="K2" s="73"/>
      <c r="L2" s="30"/>
      <c r="O2" s="109"/>
    </row>
    <row r="3" spans="1:15" s="15" customFormat="1" ht="50.4" customHeight="1" thickBot="1" x14ac:dyDescent="0.35">
      <c r="A3" s="158" t="s">
        <v>0</v>
      </c>
      <c r="B3" s="159" t="s">
        <v>72</v>
      </c>
      <c r="C3" s="160" t="s">
        <v>107</v>
      </c>
      <c r="D3" s="159" t="s">
        <v>152</v>
      </c>
      <c r="E3" s="159" t="s">
        <v>172</v>
      </c>
      <c r="F3" s="159" t="s">
        <v>171</v>
      </c>
      <c r="G3" s="161" t="s">
        <v>120</v>
      </c>
      <c r="H3" s="161" t="s">
        <v>73</v>
      </c>
      <c r="I3" s="161" t="s">
        <v>404</v>
      </c>
      <c r="J3" s="301" t="s">
        <v>406</v>
      </c>
      <c r="K3" s="162" t="s">
        <v>1</v>
      </c>
      <c r="L3" s="163"/>
      <c r="M3" s="110"/>
      <c r="N3" s="110"/>
    </row>
    <row r="4" spans="1:15" s="20" customFormat="1" ht="18" customHeight="1" thickTop="1" x14ac:dyDescent="0.3">
      <c r="A4" s="16"/>
      <c r="B4" s="16"/>
      <c r="C4" s="17" t="s">
        <v>108</v>
      </c>
      <c r="D4" s="18"/>
      <c r="E4" s="18"/>
      <c r="F4" s="18"/>
      <c r="G4" s="45">
        <f>SUMPRODUCT(($H6:$H106=0)*$G6:$G106*$K6:$K106)+SUMPRODUCT(($H6:$H103&gt;0)*$H6:$H103*$K6:$K103)</f>
        <v>0</v>
      </c>
      <c r="H4" s="106"/>
      <c r="I4" s="115">
        <f>SUMPRODUCT(K6:K106,I6:I106)</f>
        <v>0</v>
      </c>
      <c r="J4" s="46">
        <f>SUMPRODUCT(K6:K106,J6:J106)</f>
        <v>0</v>
      </c>
      <c r="K4" s="19">
        <f>SUM(K6:K106)</f>
        <v>0</v>
      </c>
      <c r="L4" s="32" t="s">
        <v>125</v>
      </c>
    </row>
    <row r="5" spans="1:15" s="101" customFormat="1" ht="24.6" customHeight="1" x14ac:dyDescent="0.3">
      <c r="A5" s="83"/>
      <c r="B5" s="173" t="s">
        <v>271</v>
      </c>
      <c r="C5" s="83"/>
      <c r="D5" s="84"/>
      <c r="E5" s="84"/>
      <c r="F5" s="84"/>
      <c r="G5" s="85"/>
      <c r="H5" s="86"/>
      <c r="I5" s="86"/>
      <c r="J5" s="87"/>
      <c r="K5" s="88"/>
      <c r="L5" s="89"/>
    </row>
    <row r="6" spans="1:15" s="101" customFormat="1" ht="35.25" customHeight="1" x14ac:dyDescent="0.3">
      <c r="A6" s="300">
        <v>4640026032409</v>
      </c>
      <c r="B6" s="300" t="s">
        <v>353</v>
      </c>
      <c r="C6" s="100" t="s">
        <v>354</v>
      </c>
      <c r="D6" s="199" t="s">
        <v>161</v>
      </c>
      <c r="E6" s="199">
        <v>100</v>
      </c>
      <c r="F6" s="200" t="s">
        <v>174</v>
      </c>
      <c r="G6" s="167">
        <v>530</v>
      </c>
      <c r="H6" s="172"/>
      <c r="I6" s="171">
        <v>424</v>
      </c>
      <c r="J6" s="150">
        <v>296</v>
      </c>
      <c r="K6" s="79"/>
      <c r="L6" s="90" t="s">
        <v>125</v>
      </c>
    </row>
    <row r="7" spans="1:15" s="101" customFormat="1" ht="35.25" customHeight="1" x14ac:dyDescent="0.3">
      <c r="A7" s="242">
        <v>4640026032065</v>
      </c>
      <c r="B7" s="242" t="s">
        <v>223</v>
      </c>
      <c r="C7" s="100" t="s">
        <v>350</v>
      </c>
      <c r="D7" s="199" t="s">
        <v>161</v>
      </c>
      <c r="E7" s="199">
        <v>64</v>
      </c>
      <c r="F7" s="200" t="s">
        <v>216</v>
      </c>
      <c r="G7" s="167">
        <v>470</v>
      </c>
      <c r="H7" s="172"/>
      <c r="I7" s="171">
        <v>376</v>
      </c>
      <c r="J7" s="150">
        <v>263</v>
      </c>
      <c r="K7" s="79"/>
      <c r="L7" s="90" t="s">
        <v>125</v>
      </c>
    </row>
    <row r="8" spans="1:15" s="101" customFormat="1" ht="25.5" customHeight="1" x14ac:dyDescent="0.3">
      <c r="A8" s="242">
        <v>4640026031600</v>
      </c>
      <c r="B8" s="242" t="s">
        <v>292</v>
      </c>
      <c r="C8" s="100" t="s">
        <v>291</v>
      </c>
      <c r="D8" s="199" t="s">
        <v>162</v>
      </c>
      <c r="E8" s="199">
        <v>73</v>
      </c>
      <c r="F8" s="200" t="s">
        <v>284</v>
      </c>
      <c r="G8" s="167">
        <v>470</v>
      </c>
      <c r="H8" s="172"/>
      <c r="I8" s="171">
        <v>376</v>
      </c>
      <c r="J8" s="150">
        <v>263</v>
      </c>
      <c r="K8" s="79"/>
      <c r="L8" s="90" t="s">
        <v>125</v>
      </c>
    </row>
    <row r="9" spans="1:15" s="21" customFormat="1" ht="22.2" customHeight="1" x14ac:dyDescent="0.3">
      <c r="A9" s="242">
        <v>4640026031594</v>
      </c>
      <c r="B9" s="242" t="s">
        <v>203</v>
      </c>
      <c r="C9" s="100" t="s">
        <v>202</v>
      </c>
      <c r="D9" s="199" t="s">
        <v>161</v>
      </c>
      <c r="E9" s="199">
        <v>50</v>
      </c>
      <c r="F9" s="200" t="s">
        <v>287</v>
      </c>
      <c r="G9" s="167">
        <v>990</v>
      </c>
      <c r="H9" s="172"/>
      <c r="I9" s="171">
        <v>792</v>
      </c>
      <c r="J9" s="150">
        <v>553</v>
      </c>
      <c r="K9" s="79"/>
      <c r="L9" s="90" t="s">
        <v>125</v>
      </c>
      <c r="M9" s="112"/>
    </row>
    <row r="10" spans="1:15" s="21" customFormat="1" ht="22.2" customHeight="1" x14ac:dyDescent="0.3">
      <c r="A10" s="242">
        <v>4640026031631</v>
      </c>
      <c r="B10" s="242" t="s">
        <v>205</v>
      </c>
      <c r="C10" s="100" t="s">
        <v>204</v>
      </c>
      <c r="D10" s="199" t="s">
        <v>161</v>
      </c>
      <c r="E10" s="199">
        <v>90</v>
      </c>
      <c r="F10" s="200" t="s">
        <v>289</v>
      </c>
      <c r="G10" s="167">
        <v>550</v>
      </c>
      <c r="H10" s="172"/>
      <c r="I10" s="171">
        <v>440</v>
      </c>
      <c r="J10" s="150">
        <v>307</v>
      </c>
      <c r="K10" s="79"/>
      <c r="L10" s="90" t="s">
        <v>125</v>
      </c>
      <c r="M10" s="112"/>
    </row>
    <row r="11" spans="1:15" s="21" customFormat="1" ht="22.2" customHeight="1" x14ac:dyDescent="0.3">
      <c r="A11" s="242">
        <v>4640026031617</v>
      </c>
      <c r="B11" s="242" t="s">
        <v>207</v>
      </c>
      <c r="C11" s="100" t="s">
        <v>206</v>
      </c>
      <c r="D11" s="199" t="s">
        <v>160</v>
      </c>
      <c r="E11" s="199">
        <v>185</v>
      </c>
      <c r="F11" s="200" t="s">
        <v>185</v>
      </c>
      <c r="G11" s="167">
        <v>490</v>
      </c>
      <c r="H11" s="172"/>
      <c r="I11" s="171">
        <v>392</v>
      </c>
      <c r="J11" s="150">
        <v>274</v>
      </c>
      <c r="K11" s="79"/>
      <c r="L11" s="90" t="s">
        <v>125</v>
      </c>
      <c r="M11" s="112"/>
    </row>
    <row r="12" spans="1:15" s="21" customFormat="1" ht="22.2" customHeight="1" x14ac:dyDescent="0.3">
      <c r="A12" s="249">
        <v>4640026032362</v>
      </c>
      <c r="B12" s="249" t="s">
        <v>329</v>
      </c>
      <c r="C12" s="100" t="s">
        <v>330</v>
      </c>
      <c r="D12" s="199" t="s">
        <v>167</v>
      </c>
      <c r="E12" s="199">
        <v>1000</v>
      </c>
      <c r="F12" s="200" t="s">
        <v>326</v>
      </c>
      <c r="G12" s="167">
        <v>450</v>
      </c>
      <c r="H12" s="172"/>
      <c r="I12" s="171">
        <v>360</v>
      </c>
      <c r="J12" s="150">
        <v>265</v>
      </c>
      <c r="K12" s="79"/>
      <c r="L12" s="90" t="s">
        <v>125</v>
      </c>
      <c r="M12" s="112"/>
    </row>
    <row r="13" spans="1:15" s="56" customFormat="1" ht="24.6" customHeight="1" x14ac:dyDescent="0.3">
      <c r="A13" s="83"/>
      <c r="B13" s="60" t="s">
        <v>140</v>
      </c>
      <c r="C13" s="83"/>
      <c r="D13" s="84"/>
      <c r="E13" s="84"/>
      <c r="F13" s="84"/>
      <c r="G13" s="85"/>
      <c r="H13" s="86"/>
      <c r="I13" s="86"/>
      <c r="J13" s="87"/>
      <c r="K13" s="88"/>
      <c r="L13" s="89"/>
    </row>
    <row r="14" spans="1:15" s="21" customFormat="1" ht="22.2" customHeight="1" x14ac:dyDescent="0.3">
      <c r="A14" s="176">
        <v>4640026031884</v>
      </c>
      <c r="B14" s="176" t="s">
        <v>211</v>
      </c>
      <c r="C14" s="232" t="s">
        <v>267</v>
      </c>
      <c r="D14" s="233" t="s">
        <v>220</v>
      </c>
      <c r="E14" s="233">
        <v>62</v>
      </c>
      <c r="F14" s="234" t="s">
        <v>216</v>
      </c>
      <c r="G14" s="165">
        <v>570</v>
      </c>
      <c r="H14" s="166"/>
      <c r="I14" s="235">
        <v>456</v>
      </c>
      <c r="J14" s="237">
        <v>318</v>
      </c>
      <c r="K14" s="78"/>
      <c r="L14" s="90" t="s">
        <v>125</v>
      </c>
      <c r="M14" s="112"/>
    </row>
    <row r="15" spans="1:15" s="21" customFormat="1" ht="22.2" customHeight="1" x14ac:dyDescent="0.3">
      <c r="A15" s="175">
        <v>4640026031839</v>
      </c>
      <c r="B15" s="175" t="s">
        <v>212</v>
      </c>
      <c r="C15" s="232" t="s">
        <v>268</v>
      </c>
      <c r="D15" s="233" t="s">
        <v>220</v>
      </c>
      <c r="E15" s="233">
        <v>62</v>
      </c>
      <c r="F15" s="234" t="s">
        <v>216</v>
      </c>
      <c r="G15" s="167">
        <v>590</v>
      </c>
      <c r="H15" s="164"/>
      <c r="I15" s="235">
        <v>472</v>
      </c>
      <c r="J15" s="236">
        <v>330</v>
      </c>
      <c r="K15" s="79"/>
      <c r="L15" s="90" t="s">
        <v>125</v>
      </c>
      <c r="M15" s="112"/>
    </row>
    <row r="16" spans="1:15" s="21" customFormat="1" ht="32.25" customHeight="1" x14ac:dyDescent="0.3">
      <c r="A16" s="175">
        <v>4640026031891</v>
      </c>
      <c r="B16" s="175" t="s">
        <v>213</v>
      </c>
      <c r="C16" s="232" t="s">
        <v>269</v>
      </c>
      <c r="D16" s="233" t="s">
        <v>161</v>
      </c>
      <c r="E16" s="233">
        <v>62</v>
      </c>
      <c r="F16" s="234" t="s">
        <v>216</v>
      </c>
      <c r="G16" s="167">
        <v>790</v>
      </c>
      <c r="H16" s="164"/>
      <c r="I16" s="235">
        <v>632</v>
      </c>
      <c r="J16" s="236">
        <v>441</v>
      </c>
      <c r="K16" s="79"/>
      <c r="L16" s="90" t="s">
        <v>125</v>
      </c>
      <c r="M16" s="112"/>
    </row>
    <row r="17" spans="1:13" s="21" customFormat="1" ht="22.2" customHeight="1" x14ac:dyDescent="0.3">
      <c r="A17" s="57" t="s">
        <v>3</v>
      </c>
      <c r="B17" s="57" t="s">
        <v>94</v>
      </c>
      <c r="C17" s="232" t="s">
        <v>270</v>
      </c>
      <c r="D17" s="233" t="s">
        <v>220</v>
      </c>
      <c r="E17" s="233">
        <v>105</v>
      </c>
      <c r="F17" s="234" t="s">
        <v>290</v>
      </c>
      <c r="G17" s="165">
        <v>550</v>
      </c>
      <c r="H17" s="166"/>
      <c r="I17" s="235">
        <v>440</v>
      </c>
      <c r="J17" s="237">
        <v>307</v>
      </c>
      <c r="K17" s="78"/>
      <c r="L17" s="90" t="s">
        <v>125</v>
      </c>
      <c r="M17" s="112"/>
    </row>
    <row r="18" spans="1:13" s="21" customFormat="1" ht="22.2" customHeight="1" x14ac:dyDescent="0.3">
      <c r="A18" s="58" t="s">
        <v>2</v>
      </c>
      <c r="B18" s="58" t="s">
        <v>93</v>
      </c>
      <c r="C18" s="232" t="s">
        <v>351</v>
      </c>
      <c r="D18" s="233" t="s">
        <v>155</v>
      </c>
      <c r="E18" s="233">
        <v>110</v>
      </c>
      <c r="F18" s="234" t="s">
        <v>288</v>
      </c>
      <c r="G18" s="167">
        <v>495</v>
      </c>
      <c r="H18" s="164"/>
      <c r="I18" s="235">
        <v>396</v>
      </c>
      <c r="J18" s="236">
        <v>277</v>
      </c>
      <c r="K18" s="79"/>
      <c r="L18" s="90" t="s">
        <v>125</v>
      </c>
      <c r="M18" s="112"/>
    </row>
    <row r="19" spans="1:13" s="21" customFormat="1" ht="22.2" customHeight="1" x14ac:dyDescent="0.3">
      <c r="A19" s="58" t="s">
        <v>4</v>
      </c>
      <c r="B19" s="58" t="s">
        <v>95</v>
      </c>
      <c r="C19" s="232" t="s">
        <v>265</v>
      </c>
      <c r="D19" s="233" t="s">
        <v>155</v>
      </c>
      <c r="E19" s="233">
        <v>120</v>
      </c>
      <c r="F19" s="234" t="s">
        <v>181</v>
      </c>
      <c r="G19" s="167">
        <v>420</v>
      </c>
      <c r="H19" s="164"/>
      <c r="I19" s="235">
        <v>336</v>
      </c>
      <c r="J19" s="236">
        <v>235</v>
      </c>
      <c r="K19" s="79"/>
      <c r="L19" s="90" t="s">
        <v>125</v>
      </c>
      <c r="M19" s="112"/>
    </row>
    <row r="20" spans="1:13" s="21" customFormat="1" ht="22.2" customHeight="1" x14ac:dyDescent="0.3">
      <c r="A20" s="58" t="s">
        <v>5</v>
      </c>
      <c r="B20" s="58" t="s">
        <v>96</v>
      </c>
      <c r="C20" s="232" t="s">
        <v>266</v>
      </c>
      <c r="D20" s="233" t="s">
        <v>155</v>
      </c>
      <c r="E20" s="233">
        <v>120</v>
      </c>
      <c r="F20" s="234" t="s">
        <v>181</v>
      </c>
      <c r="G20" s="167">
        <v>520</v>
      </c>
      <c r="H20" s="164"/>
      <c r="I20" s="235">
        <v>416</v>
      </c>
      <c r="J20" s="236">
        <v>291</v>
      </c>
      <c r="K20" s="79"/>
      <c r="L20" s="90" t="s">
        <v>125</v>
      </c>
      <c r="M20" s="112"/>
    </row>
    <row r="21" spans="1:13" s="21" customFormat="1" ht="22.2" customHeight="1" x14ac:dyDescent="0.3">
      <c r="A21" s="92"/>
      <c r="B21" s="93" t="s">
        <v>141</v>
      </c>
      <c r="C21" s="92"/>
      <c r="D21" s="94"/>
      <c r="E21" s="94"/>
      <c r="F21" s="94"/>
      <c r="G21" s="95"/>
      <c r="H21" s="96"/>
      <c r="I21" s="96">
        <v>0</v>
      </c>
      <c r="J21" s="97"/>
      <c r="K21" s="98"/>
      <c r="L21" s="91"/>
      <c r="M21" s="112"/>
    </row>
    <row r="22" spans="1:13" s="21" customFormat="1" ht="22.2" customHeight="1" x14ac:dyDescent="0.3">
      <c r="A22" s="174">
        <v>4640026030078</v>
      </c>
      <c r="B22" s="58">
        <v>8017</v>
      </c>
      <c r="C22" s="59" t="s">
        <v>166</v>
      </c>
      <c r="D22" s="233" t="s">
        <v>163</v>
      </c>
      <c r="E22" s="233">
        <v>28</v>
      </c>
      <c r="F22" s="234" t="s">
        <v>285</v>
      </c>
      <c r="G22" s="167">
        <v>290</v>
      </c>
      <c r="H22" s="164"/>
      <c r="I22" s="235">
        <v>232</v>
      </c>
      <c r="J22" s="236">
        <v>162</v>
      </c>
      <c r="K22" s="79"/>
      <c r="L22" s="90" t="s">
        <v>125</v>
      </c>
      <c r="M22" s="112"/>
    </row>
    <row r="23" spans="1:13" s="21" customFormat="1" ht="22.2" customHeight="1" x14ac:dyDescent="0.3">
      <c r="A23" s="92"/>
      <c r="B23" s="93" t="s">
        <v>142</v>
      </c>
      <c r="C23" s="92"/>
      <c r="D23" s="94"/>
      <c r="E23" s="94"/>
      <c r="F23" s="94"/>
      <c r="G23" s="95"/>
      <c r="H23" s="96"/>
      <c r="I23" s="96">
        <v>0</v>
      </c>
      <c r="J23" s="97"/>
      <c r="K23" s="98"/>
      <c r="L23" s="91"/>
      <c r="M23" s="112"/>
    </row>
    <row r="24" spans="1:13" s="21" customFormat="1" ht="71.25" customHeight="1" x14ac:dyDescent="0.3">
      <c r="A24" s="247">
        <v>4640026031402</v>
      </c>
      <c r="B24" s="247" t="s">
        <v>306</v>
      </c>
      <c r="C24" s="245" t="s">
        <v>399</v>
      </c>
      <c r="D24" s="199" t="s">
        <v>20</v>
      </c>
      <c r="E24" s="199">
        <v>480</v>
      </c>
      <c r="F24" s="246" t="s">
        <v>305</v>
      </c>
      <c r="G24" s="167">
        <v>2790</v>
      </c>
      <c r="H24" s="172"/>
      <c r="I24" s="171">
        <v>2232</v>
      </c>
      <c r="J24" s="150">
        <v>1641</v>
      </c>
      <c r="K24" s="79"/>
      <c r="L24" s="90" t="s">
        <v>125</v>
      </c>
      <c r="M24" s="112"/>
    </row>
    <row r="25" spans="1:13" s="21" customFormat="1" ht="42.75" customHeight="1" x14ac:dyDescent="0.3">
      <c r="A25" s="432">
        <v>4640026031419</v>
      </c>
      <c r="B25" s="434" t="s">
        <v>307</v>
      </c>
      <c r="C25" s="435" t="s">
        <v>400</v>
      </c>
      <c r="D25" s="199" t="s">
        <v>19</v>
      </c>
      <c r="E25" s="199">
        <v>300</v>
      </c>
      <c r="F25" s="246" t="s">
        <v>183</v>
      </c>
      <c r="G25" s="167">
        <v>2150</v>
      </c>
      <c r="H25" s="172"/>
      <c r="I25" s="171">
        <v>1720</v>
      </c>
      <c r="J25" s="150">
        <v>1265</v>
      </c>
      <c r="K25" s="79"/>
      <c r="L25" s="90" t="s">
        <v>125</v>
      </c>
      <c r="M25" s="112"/>
    </row>
    <row r="26" spans="1:13" s="21" customFormat="1" ht="42.75" customHeight="1" x14ac:dyDescent="0.3">
      <c r="A26" s="433"/>
      <c r="B26" s="434"/>
      <c r="C26" s="435"/>
      <c r="D26" s="199" t="s">
        <v>20</v>
      </c>
      <c r="E26" s="199">
        <v>480</v>
      </c>
      <c r="F26" s="246" t="s">
        <v>305</v>
      </c>
      <c r="G26" s="167">
        <v>3190</v>
      </c>
      <c r="H26" s="172"/>
      <c r="I26" s="171">
        <v>2552</v>
      </c>
      <c r="J26" s="150">
        <v>1876</v>
      </c>
      <c r="K26" s="79"/>
      <c r="L26" s="90" t="s">
        <v>125</v>
      </c>
      <c r="M26" s="112"/>
    </row>
    <row r="27" spans="1:13" s="21" customFormat="1" ht="38.25" customHeight="1" x14ac:dyDescent="0.3">
      <c r="A27" s="428" t="s">
        <v>6</v>
      </c>
      <c r="B27" s="430" t="s">
        <v>97</v>
      </c>
      <c r="C27" s="431" t="s">
        <v>308</v>
      </c>
      <c r="D27" s="233" t="s">
        <v>19</v>
      </c>
      <c r="E27" s="233">
        <v>300</v>
      </c>
      <c r="F27" s="238" t="s">
        <v>183</v>
      </c>
      <c r="G27" s="167">
        <v>1490</v>
      </c>
      <c r="H27" s="164"/>
      <c r="I27" s="235">
        <v>1192</v>
      </c>
      <c r="J27" s="236">
        <v>832</v>
      </c>
      <c r="K27" s="79"/>
      <c r="L27" s="90" t="s">
        <v>125</v>
      </c>
      <c r="M27" s="112"/>
    </row>
    <row r="28" spans="1:13" s="21" customFormat="1" ht="38.25" customHeight="1" x14ac:dyDescent="0.3">
      <c r="A28" s="429"/>
      <c r="B28" s="430"/>
      <c r="C28" s="431"/>
      <c r="D28" s="233" t="s">
        <v>20</v>
      </c>
      <c r="E28" s="233">
        <v>480</v>
      </c>
      <c r="F28" s="238" t="s">
        <v>186</v>
      </c>
      <c r="G28" s="167">
        <v>2350</v>
      </c>
      <c r="H28" s="164"/>
      <c r="I28" s="235">
        <v>1880</v>
      </c>
      <c r="J28" s="236">
        <v>1313</v>
      </c>
      <c r="K28" s="79"/>
      <c r="L28" s="90" t="s">
        <v>125</v>
      </c>
      <c r="M28" s="112"/>
    </row>
    <row r="29" spans="1:13" s="21" customFormat="1" ht="37.5" customHeight="1" x14ac:dyDescent="0.3">
      <c r="A29" s="428" t="s">
        <v>7</v>
      </c>
      <c r="B29" s="430" t="s">
        <v>98</v>
      </c>
      <c r="C29" s="431" t="s">
        <v>352</v>
      </c>
      <c r="D29" s="233" t="s">
        <v>19</v>
      </c>
      <c r="E29" s="233">
        <v>290</v>
      </c>
      <c r="F29" s="238" t="s">
        <v>183</v>
      </c>
      <c r="G29" s="167">
        <v>1590</v>
      </c>
      <c r="H29" s="164"/>
      <c r="I29" s="235">
        <v>1272</v>
      </c>
      <c r="J29" s="236">
        <v>888</v>
      </c>
      <c r="K29" s="79"/>
      <c r="L29" s="90" t="s">
        <v>125</v>
      </c>
      <c r="M29" s="112"/>
    </row>
    <row r="30" spans="1:13" s="21" customFormat="1" ht="37.5" customHeight="1" x14ac:dyDescent="0.3">
      <c r="A30" s="429"/>
      <c r="B30" s="430"/>
      <c r="C30" s="431"/>
      <c r="D30" s="233" t="s">
        <v>20</v>
      </c>
      <c r="E30" s="233">
        <v>470</v>
      </c>
      <c r="F30" s="238" t="s">
        <v>186</v>
      </c>
      <c r="G30" s="167">
        <v>2440</v>
      </c>
      <c r="H30" s="164"/>
      <c r="I30" s="235">
        <v>1952</v>
      </c>
      <c r="J30" s="236">
        <v>1363</v>
      </c>
      <c r="K30" s="79"/>
      <c r="L30" s="90" t="s">
        <v>125</v>
      </c>
      <c r="M30" s="112"/>
    </row>
    <row r="31" spans="1:13" s="21" customFormat="1" ht="39.75" customHeight="1" x14ac:dyDescent="0.3">
      <c r="A31" s="428" t="s">
        <v>18</v>
      </c>
      <c r="B31" s="430" t="s">
        <v>99</v>
      </c>
      <c r="C31" s="431" t="s">
        <v>309</v>
      </c>
      <c r="D31" s="233" t="s">
        <v>19</v>
      </c>
      <c r="E31" s="233">
        <v>310</v>
      </c>
      <c r="F31" s="238" t="s">
        <v>183</v>
      </c>
      <c r="G31" s="167">
        <v>1680</v>
      </c>
      <c r="H31" s="164"/>
      <c r="I31" s="235">
        <v>1344</v>
      </c>
      <c r="J31" s="236">
        <v>939</v>
      </c>
      <c r="K31" s="79"/>
      <c r="L31" s="90" t="s">
        <v>125</v>
      </c>
      <c r="M31" s="112"/>
    </row>
    <row r="32" spans="1:13" s="21" customFormat="1" ht="39.75" customHeight="1" x14ac:dyDescent="0.3">
      <c r="A32" s="429"/>
      <c r="B32" s="430"/>
      <c r="C32" s="431"/>
      <c r="D32" s="233" t="s">
        <v>20</v>
      </c>
      <c r="E32" s="233">
        <v>490</v>
      </c>
      <c r="F32" s="238" t="s">
        <v>186</v>
      </c>
      <c r="G32" s="167">
        <v>2250</v>
      </c>
      <c r="H32" s="164"/>
      <c r="I32" s="235">
        <v>1800</v>
      </c>
      <c r="J32" s="236">
        <v>1257</v>
      </c>
      <c r="K32" s="79"/>
      <c r="L32" s="90" t="s">
        <v>125</v>
      </c>
      <c r="M32" s="112"/>
    </row>
    <row r="33" spans="1:13" s="21" customFormat="1" ht="55.5" customHeight="1" x14ac:dyDescent="0.3">
      <c r="A33" s="428" t="s">
        <v>8</v>
      </c>
      <c r="B33" s="430" t="s">
        <v>100</v>
      </c>
      <c r="C33" s="431" t="s">
        <v>310</v>
      </c>
      <c r="D33" s="233" t="s">
        <v>19</v>
      </c>
      <c r="E33" s="233">
        <v>580</v>
      </c>
      <c r="F33" s="238" t="s">
        <v>183</v>
      </c>
      <c r="G33" s="167">
        <v>3150</v>
      </c>
      <c r="H33" s="169"/>
      <c r="I33" s="239">
        <v>2520</v>
      </c>
      <c r="J33" s="236">
        <v>1760</v>
      </c>
      <c r="K33" s="79"/>
      <c r="L33" s="90" t="s">
        <v>125</v>
      </c>
      <c r="M33" s="112"/>
    </row>
    <row r="34" spans="1:13" s="21" customFormat="1" ht="55.5" customHeight="1" thickBot="1" x14ac:dyDescent="0.35">
      <c r="A34" s="429"/>
      <c r="B34" s="430"/>
      <c r="C34" s="431"/>
      <c r="D34" s="233" t="s">
        <v>20</v>
      </c>
      <c r="E34" s="233">
        <v>880</v>
      </c>
      <c r="F34" s="238" t="s">
        <v>187</v>
      </c>
      <c r="G34" s="167">
        <v>3990</v>
      </c>
      <c r="H34" s="170"/>
      <c r="I34" s="240">
        <v>3192</v>
      </c>
      <c r="J34" s="241">
        <v>2229</v>
      </c>
      <c r="K34" s="80"/>
      <c r="L34" s="90" t="s">
        <v>125</v>
      </c>
      <c r="M34" s="112"/>
    </row>
    <row r="35" spans="1:13" s="21" customFormat="1" ht="50.4" customHeight="1" x14ac:dyDescent="0.3">
      <c r="A35" s="22"/>
      <c r="B35" s="23"/>
      <c r="C35" s="24"/>
      <c r="D35" s="25"/>
      <c r="E35" s="25"/>
      <c r="F35" s="25"/>
      <c r="G35" s="13"/>
      <c r="H35" s="26"/>
      <c r="I35" s="26"/>
      <c r="J35" s="28"/>
      <c r="K35" s="77"/>
      <c r="L35" s="33"/>
      <c r="M35" s="112"/>
    </row>
  </sheetData>
  <sheetProtection password="CC71" sheet="1" objects="1" scenarios="1" autoFilter="0"/>
  <mergeCells count="16">
    <mergeCell ref="A25:A26"/>
    <mergeCell ref="B25:B26"/>
    <mergeCell ref="C25:C26"/>
    <mergeCell ref="G2:J2"/>
    <mergeCell ref="A27:A28"/>
    <mergeCell ref="B27:B28"/>
    <mergeCell ref="C27:C28"/>
    <mergeCell ref="A33:A34"/>
    <mergeCell ref="B33:B34"/>
    <mergeCell ref="C33:C34"/>
    <mergeCell ref="A29:A30"/>
    <mergeCell ref="B29:B30"/>
    <mergeCell ref="C29:C30"/>
    <mergeCell ref="A31:A32"/>
    <mergeCell ref="B31:B32"/>
    <mergeCell ref="C31:C32"/>
  </mergeCells>
  <conditionalFormatting sqref="D13:F13">
    <cfRule type="duplicateValues" dxfId="202" priority="102"/>
  </conditionalFormatting>
  <conditionalFormatting sqref="A13">
    <cfRule type="duplicateValues" dxfId="201" priority="101"/>
  </conditionalFormatting>
  <conditionalFormatting sqref="B13">
    <cfRule type="duplicateValues" dxfId="200" priority="100"/>
  </conditionalFormatting>
  <conditionalFormatting sqref="B4">
    <cfRule type="duplicateValues" dxfId="199" priority="65"/>
  </conditionalFormatting>
  <conditionalFormatting sqref="A4">
    <cfRule type="duplicateValues" dxfId="198" priority="66"/>
  </conditionalFormatting>
  <conditionalFormatting sqref="B27:B32 B22 B3 B35:B1048576 B14:B20">
    <cfRule type="duplicateValues" dxfId="197" priority="1250"/>
  </conditionalFormatting>
  <conditionalFormatting sqref="A27:A32 A22 A3 A35:A1048576 A14:A20">
    <cfRule type="duplicateValues" dxfId="196" priority="1259"/>
  </conditionalFormatting>
  <conditionalFormatting sqref="D21:F21">
    <cfRule type="duplicateValues" dxfId="195" priority="57"/>
  </conditionalFormatting>
  <conditionalFormatting sqref="A21">
    <cfRule type="duplicateValues" dxfId="194" priority="56"/>
  </conditionalFormatting>
  <conditionalFormatting sqref="B21">
    <cfRule type="duplicateValues" dxfId="193" priority="55"/>
  </conditionalFormatting>
  <conditionalFormatting sqref="D23:F23">
    <cfRule type="duplicateValues" dxfId="192" priority="54"/>
  </conditionalFormatting>
  <conditionalFormatting sqref="A23">
    <cfRule type="duplicateValues" dxfId="191" priority="53"/>
  </conditionalFormatting>
  <conditionalFormatting sqref="B23">
    <cfRule type="duplicateValues" dxfId="190" priority="52"/>
  </conditionalFormatting>
  <conditionalFormatting sqref="J9:J11 J22 J14:J20 J25:J34">
    <cfRule type="expression" dxfId="189" priority="1276">
      <formula>IF(J$4="-",#REF!)</formula>
    </cfRule>
    <cfRule type="expression" dxfId="188" priority="1277">
      <formula>IF(J$4&lt;&gt;"-",#REF!)</formula>
    </cfRule>
  </conditionalFormatting>
  <conditionalFormatting sqref="B33:B34">
    <cfRule type="duplicateValues" dxfId="187" priority="48"/>
  </conditionalFormatting>
  <conditionalFormatting sqref="A33:A34">
    <cfRule type="duplicateValues" dxfId="186" priority="49"/>
  </conditionalFormatting>
  <conditionalFormatting sqref="D5:F5">
    <cfRule type="duplicateValues" dxfId="185" priority="41"/>
  </conditionalFormatting>
  <conditionalFormatting sqref="A5">
    <cfRule type="duplicateValues" dxfId="184" priority="40"/>
  </conditionalFormatting>
  <conditionalFormatting sqref="B5">
    <cfRule type="duplicateValues" dxfId="183" priority="39"/>
  </conditionalFormatting>
  <conditionalFormatting sqref="J7">
    <cfRule type="expression" dxfId="182" priority="37">
      <formula>IF(J$4="-",#REF!)</formula>
    </cfRule>
    <cfRule type="expression" dxfId="181" priority="38">
      <formula>IF(J$4&lt;&gt;"-",#REF!)</formula>
    </cfRule>
  </conditionalFormatting>
  <conditionalFormatting sqref="B7">
    <cfRule type="duplicateValues" dxfId="180" priority="35"/>
  </conditionalFormatting>
  <conditionalFormatting sqref="A7">
    <cfRule type="duplicateValues" dxfId="179" priority="36"/>
  </conditionalFormatting>
  <conditionalFormatting sqref="J8">
    <cfRule type="expression" dxfId="178" priority="29">
      <formula>IF(J$4="-",#REF!)</formula>
    </cfRule>
    <cfRule type="expression" dxfId="177" priority="30">
      <formula>IF(J$4&lt;&gt;"-",#REF!)</formula>
    </cfRule>
  </conditionalFormatting>
  <conditionalFormatting sqref="B8">
    <cfRule type="duplicateValues" dxfId="176" priority="27"/>
  </conditionalFormatting>
  <conditionalFormatting sqref="A8">
    <cfRule type="duplicateValues" dxfId="175" priority="28"/>
  </conditionalFormatting>
  <conditionalFormatting sqref="B9:B11">
    <cfRule type="duplicateValues" dxfId="174" priority="1377"/>
  </conditionalFormatting>
  <conditionalFormatting sqref="A9:A11">
    <cfRule type="duplicateValues" dxfId="173" priority="1379"/>
  </conditionalFormatting>
  <conditionalFormatting sqref="B27:B1048576 B1:B5 B13:B23 B7:B11">
    <cfRule type="duplicateValues" dxfId="172" priority="25"/>
    <cfRule type="duplicateValues" dxfId="171" priority="26"/>
  </conditionalFormatting>
  <conditionalFormatting sqref="J24">
    <cfRule type="expression" dxfId="170" priority="17">
      <formula>IF(J$4="-",#REF!)</formula>
    </cfRule>
    <cfRule type="expression" dxfId="169" priority="18">
      <formula>IF(J$4&lt;&gt;"-",#REF!)</formula>
    </cfRule>
  </conditionalFormatting>
  <conditionalFormatting sqref="B24:B26">
    <cfRule type="duplicateValues" dxfId="168" priority="1424"/>
  </conditionalFormatting>
  <conditionalFormatting sqref="A24:A26">
    <cfRule type="duplicateValues" dxfId="167" priority="1426"/>
  </conditionalFormatting>
  <conditionalFormatting sqref="B24:B26">
    <cfRule type="duplicateValues" dxfId="166" priority="1430"/>
    <cfRule type="duplicateValues" dxfId="165" priority="1431"/>
  </conditionalFormatting>
  <conditionalFormatting sqref="J12">
    <cfRule type="expression" dxfId="164" priority="13">
      <formula>IF(J$4="-",#REF!)</formula>
    </cfRule>
    <cfRule type="expression" dxfId="163" priority="14">
      <formula>IF(J$4&lt;&gt;"-",#REF!)</formula>
    </cfRule>
  </conditionalFormatting>
  <conditionalFormatting sqref="B12">
    <cfRule type="duplicateValues" dxfId="162" priority="15"/>
  </conditionalFormatting>
  <conditionalFormatting sqref="A12">
    <cfRule type="duplicateValues" dxfId="161" priority="16"/>
  </conditionalFormatting>
  <conditionalFormatting sqref="B12">
    <cfRule type="duplicateValues" dxfId="160" priority="11"/>
    <cfRule type="duplicateValues" dxfId="159" priority="12"/>
  </conditionalFormatting>
  <conditionalFormatting sqref="J6">
    <cfRule type="expression" dxfId="158" priority="9">
      <formula>IF(J$4="-",#REF!)</formula>
    </cfRule>
    <cfRule type="expression" dxfId="157" priority="10">
      <formula>IF(J$4&lt;&gt;"-",#REF!)</formula>
    </cfRule>
  </conditionalFormatting>
  <conditionalFormatting sqref="B6">
    <cfRule type="duplicateValues" dxfId="156" priority="3"/>
  </conditionalFormatting>
  <conditionalFormatting sqref="A6">
    <cfRule type="duplicateValues" dxfId="155" priority="4"/>
  </conditionalFormatting>
  <conditionalFormatting sqref="B6">
    <cfRule type="duplicateValues" dxfId="154" priority="1"/>
    <cfRule type="duplicateValues" dxfId="153" priority="2"/>
  </conditionalFormatting>
  <pageMargins left="0.7" right="0.7" top="0.75" bottom="0.75" header="0.3" footer="0.3"/>
  <pageSetup paperSize="9" scale="31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0" operator="containsText" id="{705BDA3E-D03F-4E6C-9309-6336F4DCF975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2" tint="-0.499984740745262"/>
    <pageSetUpPr fitToPage="1"/>
  </sheetPr>
  <dimension ref="A1:P36"/>
  <sheetViews>
    <sheetView showGridLines="0" zoomScale="80" zoomScaleNormal="80" zoomScaleSheetLayoutView="90" workbookViewId="0">
      <pane xSplit="12" ySplit="4" topLeftCell="M5" activePane="bottomRight" state="frozen"/>
      <selection activeCell="B1" sqref="B1"/>
      <selection pane="topRight" activeCell="Z1" sqref="Z1"/>
      <selection pane="bottomLeft" activeCell="B8" sqref="B8"/>
      <selection pane="bottomRight" activeCell="A3" sqref="A3"/>
    </sheetView>
  </sheetViews>
  <sheetFormatPr defaultColWidth="8.88671875" defaultRowHeight="14.4" x14ac:dyDescent="0.3"/>
  <cols>
    <col min="1" max="1" width="16.6640625" style="22" customWidth="1"/>
    <col min="2" max="2" width="10.6640625" style="23" customWidth="1"/>
    <col min="3" max="3" width="60.6640625" style="24" customWidth="1"/>
    <col min="4" max="4" width="12.6640625" style="25" customWidth="1"/>
    <col min="5" max="5" width="8.6640625" style="25" customWidth="1"/>
    <col min="6" max="6" width="12.109375" style="25" customWidth="1"/>
    <col min="7" max="7" width="10.6640625" style="49" customWidth="1"/>
    <col min="8" max="8" width="8.6640625" style="70" customWidth="1"/>
    <col min="9" max="9" width="10.6640625" style="70" customWidth="1"/>
    <col min="10" max="10" width="10.6640625" style="71" customWidth="1"/>
    <col min="11" max="11" width="9.6640625" style="77" customWidth="1"/>
    <col min="12" max="12" width="9.6640625" style="33" customWidth="1"/>
    <col min="13" max="16384" width="8.88671875" style="14"/>
  </cols>
  <sheetData>
    <row r="1" spans="1:16" ht="37.950000000000003" customHeight="1" thickBot="1" x14ac:dyDescent="0.35">
      <c r="A1" s="82"/>
      <c r="B1" s="29" t="s">
        <v>144</v>
      </c>
    </row>
    <row r="2" spans="1:16" ht="22.2" customHeight="1" x14ac:dyDescent="0.3">
      <c r="B2" s="14"/>
      <c r="G2" s="439" t="s">
        <v>168</v>
      </c>
      <c r="H2" s="440"/>
      <c r="I2" s="440"/>
      <c r="J2" s="441"/>
      <c r="K2" s="116"/>
      <c r="L2" s="99"/>
    </row>
    <row r="3" spans="1:16" s="15" customFormat="1" ht="51.6" customHeight="1" x14ac:dyDescent="0.3">
      <c r="A3" s="137" t="s">
        <v>0</v>
      </c>
      <c r="B3" s="138" t="s">
        <v>72</v>
      </c>
      <c r="C3" s="139" t="s">
        <v>107</v>
      </c>
      <c r="D3" s="138" t="s">
        <v>199</v>
      </c>
      <c r="E3" s="138" t="s">
        <v>172</v>
      </c>
      <c r="F3" s="138" t="s">
        <v>171</v>
      </c>
      <c r="G3" s="140" t="s">
        <v>120</v>
      </c>
      <c r="H3" s="141" t="s">
        <v>73</v>
      </c>
      <c r="I3" s="141" t="s">
        <v>404</v>
      </c>
      <c r="J3" s="136" t="s">
        <v>405</v>
      </c>
      <c r="K3" s="142" t="s">
        <v>1</v>
      </c>
      <c r="L3" s="142"/>
    </row>
    <row r="4" spans="1:16" s="20" customFormat="1" ht="18" customHeight="1" x14ac:dyDescent="0.3">
      <c r="A4" s="16"/>
      <c r="B4" s="16"/>
      <c r="C4" s="17" t="s">
        <v>108</v>
      </c>
      <c r="D4" s="18"/>
      <c r="E4" s="18"/>
      <c r="F4" s="18"/>
      <c r="G4" s="45">
        <f>SUMPRODUCT(($H$6:$H74=0)*$G$6:$G74*$K$6:$K74)+SUMPRODUCT(($H$6:$H74&gt;0)*$H$6:$H74*$K$6:$K74)</f>
        <v>0</v>
      </c>
      <c r="H4" s="106"/>
      <c r="I4" s="115">
        <f>SUMPRODUCT(K6:K113,I6:I113)</f>
        <v>0</v>
      </c>
      <c r="J4" s="46">
        <f>SUMPRODUCT(K6:K113,J6:J113)</f>
        <v>0</v>
      </c>
      <c r="K4" s="117">
        <f>SUM(K6:K113)</f>
        <v>0</v>
      </c>
      <c r="L4" s="117" t="s">
        <v>125</v>
      </c>
    </row>
    <row r="5" spans="1:16" s="56" customFormat="1" ht="24" customHeight="1" x14ac:dyDescent="0.3">
      <c r="A5" s="121"/>
      <c r="B5" s="120" t="s">
        <v>146</v>
      </c>
      <c r="C5" s="121"/>
      <c r="D5" s="122"/>
      <c r="E5" s="122"/>
      <c r="F5" s="122"/>
      <c r="G5" s="123"/>
      <c r="H5" s="124"/>
      <c r="I5" s="124"/>
      <c r="J5" s="125"/>
      <c r="K5" s="126"/>
      <c r="L5" s="126"/>
      <c r="M5" s="112"/>
    </row>
    <row r="6" spans="1:16" s="21" customFormat="1" ht="22.2" customHeight="1" x14ac:dyDescent="0.3">
      <c r="A6" s="103">
        <v>4640026031174</v>
      </c>
      <c r="B6" s="104" t="s">
        <v>170</v>
      </c>
      <c r="C6" s="102" t="s">
        <v>364</v>
      </c>
      <c r="D6" s="195" t="s">
        <v>163</v>
      </c>
      <c r="E6" s="195">
        <v>30</v>
      </c>
      <c r="F6" s="196" t="s">
        <v>285</v>
      </c>
      <c r="G6" s="167">
        <v>350</v>
      </c>
      <c r="H6" s="168"/>
      <c r="I6" s="197">
        <v>280</v>
      </c>
      <c r="J6" s="198">
        <v>196</v>
      </c>
      <c r="K6" s="129"/>
      <c r="L6" s="127"/>
      <c r="M6" s="112"/>
    </row>
    <row r="7" spans="1:16" s="21" customFormat="1" ht="22.2" customHeight="1" x14ac:dyDescent="0.3">
      <c r="A7" s="67" t="s">
        <v>11</v>
      </c>
      <c r="B7" s="68" t="s">
        <v>10</v>
      </c>
      <c r="C7" s="66" t="s">
        <v>365</v>
      </c>
      <c r="D7" s="195" t="s">
        <v>163</v>
      </c>
      <c r="E7" s="195">
        <v>30</v>
      </c>
      <c r="F7" s="196" t="s">
        <v>285</v>
      </c>
      <c r="G7" s="167">
        <v>290</v>
      </c>
      <c r="H7" s="168"/>
      <c r="I7" s="197">
        <v>232</v>
      </c>
      <c r="J7" s="198">
        <v>162</v>
      </c>
      <c r="K7" s="129"/>
      <c r="L7" s="127" t="s">
        <v>125</v>
      </c>
      <c r="M7" s="112"/>
    </row>
    <row r="8" spans="1:16" s="21" customFormat="1" ht="22.2" customHeight="1" x14ac:dyDescent="0.3">
      <c r="A8" s="67" t="s">
        <v>13</v>
      </c>
      <c r="B8" s="68" t="s">
        <v>12</v>
      </c>
      <c r="C8" s="66" t="s">
        <v>366</v>
      </c>
      <c r="D8" s="195" t="s">
        <v>163</v>
      </c>
      <c r="E8" s="195">
        <v>30</v>
      </c>
      <c r="F8" s="196" t="s">
        <v>285</v>
      </c>
      <c r="G8" s="167">
        <v>290</v>
      </c>
      <c r="H8" s="168"/>
      <c r="I8" s="197">
        <v>232</v>
      </c>
      <c r="J8" s="198">
        <v>162</v>
      </c>
      <c r="K8" s="129"/>
      <c r="L8" s="127" t="s">
        <v>125</v>
      </c>
      <c r="M8" s="112"/>
    </row>
    <row r="9" spans="1:16" s="21" customFormat="1" ht="22.2" customHeight="1" x14ac:dyDescent="0.3">
      <c r="A9" s="67" t="s">
        <v>15</v>
      </c>
      <c r="B9" s="68" t="s">
        <v>14</v>
      </c>
      <c r="C9" s="66" t="s">
        <v>367</v>
      </c>
      <c r="D9" s="195" t="s">
        <v>163</v>
      </c>
      <c r="E9" s="195">
        <v>30</v>
      </c>
      <c r="F9" s="196" t="s">
        <v>285</v>
      </c>
      <c r="G9" s="167">
        <v>290</v>
      </c>
      <c r="H9" s="168"/>
      <c r="I9" s="197">
        <v>232</v>
      </c>
      <c r="J9" s="198">
        <v>162</v>
      </c>
      <c r="K9" s="129"/>
      <c r="L9" s="127" t="s">
        <v>125</v>
      </c>
      <c r="M9" s="112"/>
    </row>
    <row r="10" spans="1:16" s="21" customFormat="1" ht="36" customHeight="1" x14ac:dyDescent="0.3">
      <c r="A10" s="67" t="s">
        <v>17</v>
      </c>
      <c r="B10" s="68" t="s">
        <v>16</v>
      </c>
      <c r="C10" s="66" t="s">
        <v>377</v>
      </c>
      <c r="D10" s="195" t="s">
        <v>163</v>
      </c>
      <c r="E10" s="195">
        <v>30</v>
      </c>
      <c r="F10" s="196" t="s">
        <v>285</v>
      </c>
      <c r="G10" s="167">
        <v>330</v>
      </c>
      <c r="H10" s="149"/>
      <c r="I10" s="197">
        <v>264</v>
      </c>
      <c r="J10" s="198">
        <v>184</v>
      </c>
      <c r="K10" s="129"/>
      <c r="L10" s="127" t="s">
        <v>125</v>
      </c>
      <c r="M10" s="112"/>
      <c r="P10" s="112"/>
    </row>
    <row r="11" spans="1:16" s="56" customFormat="1" ht="24" customHeight="1" x14ac:dyDescent="0.3">
      <c r="A11" s="121"/>
      <c r="B11" s="120" t="s">
        <v>256</v>
      </c>
      <c r="C11" s="121"/>
      <c r="D11" s="122"/>
      <c r="E11" s="122"/>
      <c r="F11" s="122"/>
      <c r="G11" s="123"/>
      <c r="H11" s="124"/>
      <c r="I11" s="124">
        <v>0</v>
      </c>
      <c r="J11" s="125"/>
      <c r="K11" s="126"/>
      <c r="L11" s="126"/>
      <c r="M11" s="112"/>
    </row>
    <row r="12" spans="1:16" s="101" customFormat="1" ht="24" customHeight="1" x14ac:dyDescent="0.3">
      <c r="A12" s="69">
        <v>4640026032416</v>
      </c>
      <c r="B12" s="104" t="s">
        <v>355</v>
      </c>
      <c r="C12" s="102" t="s">
        <v>356</v>
      </c>
      <c r="D12" s="195" t="s">
        <v>161</v>
      </c>
      <c r="E12" s="195">
        <v>100</v>
      </c>
      <c r="F12" s="196" t="s">
        <v>174</v>
      </c>
      <c r="G12" s="167">
        <v>410</v>
      </c>
      <c r="H12" s="149"/>
      <c r="I12" s="197">
        <v>328</v>
      </c>
      <c r="J12" s="198">
        <v>229</v>
      </c>
      <c r="K12" s="129"/>
      <c r="L12" s="127" t="s">
        <v>125</v>
      </c>
      <c r="M12" s="112"/>
    </row>
    <row r="13" spans="1:16" s="21" customFormat="1" ht="22.2" customHeight="1" x14ac:dyDescent="0.3">
      <c r="A13" s="69">
        <v>4640026031532</v>
      </c>
      <c r="B13" s="104" t="s">
        <v>197</v>
      </c>
      <c r="C13" s="102" t="s">
        <v>231</v>
      </c>
      <c r="D13" s="195" t="s">
        <v>160</v>
      </c>
      <c r="E13" s="195">
        <v>175</v>
      </c>
      <c r="F13" s="196" t="s">
        <v>279</v>
      </c>
      <c r="G13" s="167">
        <v>499</v>
      </c>
      <c r="H13" s="149"/>
      <c r="I13" s="197">
        <v>399</v>
      </c>
      <c r="J13" s="198">
        <v>279</v>
      </c>
      <c r="K13" s="129"/>
      <c r="L13" s="127" t="s">
        <v>125</v>
      </c>
      <c r="M13" s="112"/>
    </row>
    <row r="14" spans="1:16" s="21" customFormat="1" ht="22.2" customHeight="1" x14ac:dyDescent="0.3">
      <c r="A14" s="103">
        <v>4640026031549</v>
      </c>
      <c r="B14" s="104" t="s">
        <v>198</v>
      </c>
      <c r="C14" s="102" t="s">
        <v>232</v>
      </c>
      <c r="D14" s="195" t="s">
        <v>160</v>
      </c>
      <c r="E14" s="195">
        <v>175</v>
      </c>
      <c r="F14" s="196" t="s">
        <v>279</v>
      </c>
      <c r="G14" s="167">
        <v>499</v>
      </c>
      <c r="H14" s="149"/>
      <c r="I14" s="197">
        <v>399</v>
      </c>
      <c r="J14" s="198">
        <v>279</v>
      </c>
      <c r="K14" s="129"/>
      <c r="L14" s="127" t="s">
        <v>125</v>
      </c>
      <c r="M14" s="112"/>
    </row>
    <row r="15" spans="1:16" s="56" customFormat="1" ht="24" customHeight="1" x14ac:dyDescent="0.3">
      <c r="A15" s="121"/>
      <c r="B15" s="120" t="s">
        <v>143</v>
      </c>
      <c r="C15" s="121"/>
      <c r="D15" s="122"/>
      <c r="E15" s="122"/>
      <c r="F15" s="122"/>
      <c r="G15" s="123"/>
      <c r="H15" s="124"/>
      <c r="I15" s="124"/>
      <c r="J15" s="125"/>
      <c r="K15" s="126"/>
      <c r="L15" s="126"/>
    </row>
    <row r="16" spans="1:16" s="101" customFormat="1" ht="24" customHeight="1" x14ac:dyDescent="0.3">
      <c r="A16" s="64" t="s">
        <v>222</v>
      </c>
      <c r="B16" s="65" t="s">
        <v>221</v>
      </c>
      <c r="C16" s="102" t="s">
        <v>331</v>
      </c>
      <c r="D16" s="195" t="s">
        <v>160</v>
      </c>
      <c r="E16" s="195">
        <v>165</v>
      </c>
      <c r="F16" s="196" t="s">
        <v>185</v>
      </c>
      <c r="G16" s="167">
        <v>450</v>
      </c>
      <c r="H16" s="149"/>
      <c r="I16" s="197">
        <v>360</v>
      </c>
      <c r="J16" s="198">
        <v>251</v>
      </c>
      <c r="K16" s="129"/>
      <c r="L16" s="127" t="s">
        <v>125</v>
      </c>
    </row>
    <row r="17" spans="1:13" s="21" customFormat="1" ht="22.2" customHeight="1" x14ac:dyDescent="0.3">
      <c r="A17" s="64" t="s">
        <v>214</v>
      </c>
      <c r="B17" s="65" t="s">
        <v>215</v>
      </c>
      <c r="C17" s="102" t="s">
        <v>260</v>
      </c>
      <c r="D17" s="195" t="s">
        <v>160</v>
      </c>
      <c r="E17" s="195">
        <v>162</v>
      </c>
      <c r="F17" s="196" t="s">
        <v>185</v>
      </c>
      <c r="G17" s="167">
        <v>450</v>
      </c>
      <c r="H17" s="149"/>
      <c r="I17" s="197">
        <v>360</v>
      </c>
      <c r="J17" s="198">
        <v>251</v>
      </c>
      <c r="K17" s="129"/>
      <c r="L17" s="127" t="s">
        <v>125</v>
      </c>
      <c r="M17" s="112"/>
    </row>
    <row r="18" spans="1:13" s="21" customFormat="1" ht="31.5" customHeight="1" x14ac:dyDescent="0.3">
      <c r="A18" s="61">
        <v>4640026032317</v>
      </c>
      <c r="B18" s="62" t="s">
        <v>368</v>
      </c>
      <c r="C18" s="63" t="s">
        <v>357</v>
      </c>
      <c r="D18" s="195" t="s">
        <v>160</v>
      </c>
      <c r="E18" s="195">
        <v>165</v>
      </c>
      <c r="F18" s="196" t="s">
        <v>185</v>
      </c>
      <c r="G18" s="167">
        <v>420</v>
      </c>
      <c r="H18" s="149"/>
      <c r="I18" s="197">
        <v>336</v>
      </c>
      <c r="J18" s="198">
        <v>235</v>
      </c>
      <c r="K18" s="128"/>
      <c r="L18" s="127" t="s">
        <v>125</v>
      </c>
      <c r="M18" s="112"/>
    </row>
    <row r="19" spans="1:13" s="21" customFormat="1" ht="28.5" customHeight="1" x14ac:dyDescent="0.3">
      <c r="A19" s="64" t="s">
        <v>370</v>
      </c>
      <c r="B19" s="65" t="s">
        <v>371</v>
      </c>
      <c r="C19" s="66" t="s">
        <v>369</v>
      </c>
      <c r="D19" s="195" t="s">
        <v>160</v>
      </c>
      <c r="E19" s="195">
        <v>165</v>
      </c>
      <c r="F19" s="196" t="s">
        <v>185</v>
      </c>
      <c r="G19" s="167">
        <v>410</v>
      </c>
      <c r="H19" s="149"/>
      <c r="I19" s="197">
        <v>328</v>
      </c>
      <c r="J19" s="198">
        <v>229</v>
      </c>
      <c r="K19" s="129"/>
      <c r="L19" s="127" t="s">
        <v>125</v>
      </c>
      <c r="M19" s="112"/>
    </row>
    <row r="20" spans="1:13" s="21" customFormat="1" ht="33" customHeight="1" x14ac:dyDescent="0.3">
      <c r="A20" s="67">
        <v>4640026032379</v>
      </c>
      <c r="B20" s="68" t="s">
        <v>428</v>
      </c>
      <c r="C20" s="66" t="s">
        <v>427</v>
      </c>
      <c r="D20" s="195" t="s">
        <v>160</v>
      </c>
      <c r="E20" s="195">
        <v>165</v>
      </c>
      <c r="F20" s="196" t="s">
        <v>185</v>
      </c>
      <c r="G20" s="167">
        <v>360</v>
      </c>
      <c r="H20" s="149"/>
      <c r="I20" s="197">
        <v>288</v>
      </c>
      <c r="J20" s="198">
        <v>201</v>
      </c>
      <c r="K20" s="129"/>
      <c r="L20" s="127" t="s">
        <v>125</v>
      </c>
      <c r="M20" s="112"/>
    </row>
    <row r="21" spans="1:13" s="21" customFormat="1" ht="30" customHeight="1" x14ac:dyDescent="0.3">
      <c r="A21" s="67">
        <v>4640026032386</v>
      </c>
      <c r="B21" s="68" t="s">
        <v>430</v>
      </c>
      <c r="C21" s="66" t="s">
        <v>429</v>
      </c>
      <c r="D21" s="195" t="s">
        <v>160</v>
      </c>
      <c r="E21" s="195">
        <v>165</v>
      </c>
      <c r="F21" s="196" t="s">
        <v>185</v>
      </c>
      <c r="G21" s="167">
        <v>450</v>
      </c>
      <c r="H21" s="149"/>
      <c r="I21" s="197">
        <v>360</v>
      </c>
      <c r="J21" s="198">
        <v>251</v>
      </c>
      <c r="K21" s="129"/>
      <c r="L21" s="127" t="s">
        <v>125</v>
      </c>
      <c r="M21" s="112"/>
    </row>
    <row r="22" spans="1:13" s="21" customFormat="1" ht="30" customHeight="1" x14ac:dyDescent="0.3">
      <c r="A22" s="103">
        <v>4640026032393</v>
      </c>
      <c r="B22" s="104" t="s">
        <v>432</v>
      </c>
      <c r="C22" s="102" t="s">
        <v>431</v>
      </c>
      <c r="D22" s="195" t="s">
        <v>160</v>
      </c>
      <c r="E22" s="195">
        <v>165</v>
      </c>
      <c r="F22" s="196" t="s">
        <v>185</v>
      </c>
      <c r="G22" s="167">
        <v>330</v>
      </c>
      <c r="H22" s="149"/>
      <c r="I22" s="197">
        <v>264</v>
      </c>
      <c r="J22" s="198">
        <v>184</v>
      </c>
      <c r="K22" s="129"/>
      <c r="L22" s="127" t="s">
        <v>125</v>
      </c>
      <c r="M22" s="112"/>
    </row>
    <row r="23" spans="1:13" s="1" customFormat="1" ht="24" customHeight="1" x14ac:dyDescent="0.3">
      <c r="A23" s="119"/>
      <c r="B23" s="120" t="s">
        <v>255</v>
      </c>
      <c r="C23" s="121"/>
      <c r="D23" s="122"/>
      <c r="E23" s="122"/>
      <c r="F23" s="122"/>
      <c r="G23" s="123"/>
      <c r="H23" s="124"/>
      <c r="I23" s="124"/>
      <c r="J23" s="125"/>
      <c r="K23" s="126"/>
      <c r="L23" s="126"/>
    </row>
    <row r="24" spans="1:13" s="21" customFormat="1" ht="22.2" customHeight="1" x14ac:dyDescent="0.3">
      <c r="A24" s="61">
        <v>4640026031501</v>
      </c>
      <c r="B24" s="62" t="s">
        <v>195</v>
      </c>
      <c r="C24" s="63" t="s">
        <v>358</v>
      </c>
      <c r="D24" s="195" t="s">
        <v>160</v>
      </c>
      <c r="E24" s="195">
        <v>175</v>
      </c>
      <c r="F24" s="196" t="s">
        <v>279</v>
      </c>
      <c r="G24" s="167">
        <v>570</v>
      </c>
      <c r="H24" s="149"/>
      <c r="I24" s="197">
        <v>456</v>
      </c>
      <c r="J24" s="198">
        <v>318</v>
      </c>
      <c r="K24" s="128"/>
      <c r="L24" s="127" t="s">
        <v>125</v>
      </c>
      <c r="M24" s="112"/>
    </row>
    <row r="25" spans="1:13" s="21" customFormat="1" ht="22.2" customHeight="1" x14ac:dyDescent="0.3">
      <c r="A25" s="61">
        <v>4640026031495</v>
      </c>
      <c r="B25" s="62" t="s">
        <v>196</v>
      </c>
      <c r="C25" s="63" t="s">
        <v>359</v>
      </c>
      <c r="D25" s="195" t="s">
        <v>160</v>
      </c>
      <c r="E25" s="195">
        <v>175</v>
      </c>
      <c r="F25" s="196" t="s">
        <v>277</v>
      </c>
      <c r="G25" s="167">
        <v>570</v>
      </c>
      <c r="H25" s="149"/>
      <c r="I25" s="197">
        <v>456</v>
      </c>
      <c r="J25" s="198">
        <v>318</v>
      </c>
      <c r="K25" s="128"/>
      <c r="L25" s="127" t="s">
        <v>125</v>
      </c>
      <c r="M25" s="112"/>
    </row>
    <row r="26" spans="1:13" s="1" customFormat="1" ht="24" customHeight="1" x14ac:dyDescent="0.3">
      <c r="A26" s="119"/>
      <c r="B26" s="120" t="s">
        <v>254</v>
      </c>
      <c r="C26" s="121"/>
      <c r="D26" s="122"/>
      <c r="E26" s="122"/>
      <c r="F26" s="122"/>
      <c r="G26" s="123"/>
      <c r="H26" s="124"/>
      <c r="I26" s="124"/>
      <c r="J26" s="125"/>
      <c r="K26" s="126"/>
      <c r="L26" s="126"/>
    </row>
    <row r="27" spans="1:13" s="21" customFormat="1" ht="22.2" customHeight="1" x14ac:dyDescent="0.3">
      <c r="A27" s="61">
        <v>4640026031303</v>
      </c>
      <c r="B27" s="62" t="s">
        <v>189</v>
      </c>
      <c r="C27" s="63" t="s">
        <v>360</v>
      </c>
      <c r="D27" s="195" t="s">
        <v>200</v>
      </c>
      <c r="E27" s="195">
        <v>393</v>
      </c>
      <c r="F27" s="196" t="s">
        <v>278</v>
      </c>
      <c r="G27" s="167">
        <v>590</v>
      </c>
      <c r="H27" s="149"/>
      <c r="I27" s="197">
        <v>472</v>
      </c>
      <c r="J27" s="198">
        <v>330</v>
      </c>
      <c r="K27" s="128"/>
      <c r="L27" s="127" t="s">
        <v>125</v>
      </c>
      <c r="M27" s="112"/>
    </row>
    <row r="28" spans="1:13" s="21" customFormat="1" ht="22.2" customHeight="1" x14ac:dyDescent="0.3">
      <c r="A28" s="61">
        <v>4640026031280</v>
      </c>
      <c r="B28" s="62" t="s">
        <v>190</v>
      </c>
      <c r="C28" s="63" t="s">
        <v>361</v>
      </c>
      <c r="D28" s="195" t="s">
        <v>200</v>
      </c>
      <c r="E28" s="195">
        <v>393</v>
      </c>
      <c r="F28" s="196" t="s">
        <v>278</v>
      </c>
      <c r="G28" s="167">
        <v>590</v>
      </c>
      <c r="H28" s="149"/>
      <c r="I28" s="197">
        <v>472</v>
      </c>
      <c r="J28" s="198">
        <v>330</v>
      </c>
      <c r="K28" s="128"/>
      <c r="L28" s="127" t="s">
        <v>125</v>
      </c>
      <c r="M28" s="112"/>
    </row>
    <row r="29" spans="1:13" s="21" customFormat="1" ht="22.2" customHeight="1" x14ac:dyDescent="0.3">
      <c r="A29" s="61">
        <v>4640026031327</v>
      </c>
      <c r="B29" s="62" t="s">
        <v>191</v>
      </c>
      <c r="C29" s="63" t="s">
        <v>362</v>
      </c>
      <c r="D29" s="195" t="s">
        <v>200</v>
      </c>
      <c r="E29" s="195">
        <v>393</v>
      </c>
      <c r="F29" s="196" t="s">
        <v>278</v>
      </c>
      <c r="G29" s="167">
        <v>590</v>
      </c>
      <c r="H29" s="149"/>
      <c r="I29" s="197">
        <v>472</v>
      </c>
      <c r="J29" s="198">
        <v>330</v>
      </c>
      <c r="K29" s="128"/>
      <c r="L29" s="127" t="s">
        <v>125</v>
      </c>
      <c r="M29" s="112"/>
    </row>
    <row r="30" spans="1:13" s="21" customFormat="1" ht="22.2" customHeight="1" x14ac:dyDescent="0.3">
      <c r="A30" s="61">
        <v>4640026031297</v>
      </c>
      <c r="B30" s="62" t="s">
        <v>193</v>
      </c>
      <c r="C30" s="63" t="s">
        <v>378</v>
      </c>
      <c r="D30" s="195" t="s">
        <v>200</v>
      </c>
      <c r="E30" s="195">
        <v>393</v>
      </c>
      <c r="F30" s="196" t="s">
        <v>278</v>
      </c>
      <c r="G30" s="167">
        <v>680</v>
      </c>
      <c r="H30" s="149"/>
      <c r="I30" s="197">
        <v>544</v>
      </c>
      <c r="J30" s="198">
        <v>380</v>
      </c>
      <c r="K30" s="128"/>
      <c r="L30" s="127" t="s">
        <v>125</v>
      </c>
      <c r="M30" s="112"/>
    </row>
    <row r="31" spans="1:13" s="21" customFormat="1" ht="22.2" customHeight="1" x14ac:dyDescent="0.3">
      <c r="A31" s="61">
        <v>4640026031310</v>
      </c>
      <c r="B31" s="62" t="s">
        <v>192</v>
      </c>
      <c r="C31" s="63" t="s">
        <v>363</v>
      </c>
      <c r="D31" s="195" t="s">
        <v>200</v>
      </c>
      <c r="E31" s="195">
        <v>393</v>
      </c>
      <c r="F31" s="196" t="s">
        <v>278</v>
      </c>
      <c r="G31" s="167">
        <v>680</v>
      </c>
      <c r="H31" s="149"/>
      <c r="I31" s="197">
        <v>544</v>
      </c>
      <c r="J31" s="198">
        <v>380</v>
      </c>
      <c r="K31" s="128"/>
      <c r="L31" s="127" t="s">
        <v>125</v>
      </c>
      <c r="M31" s="112"/>
    </row>
    <row r="32" spans="1:13" s="21" customFormat="1" ht="22.2" hidden="1" customHeight="1" x14ac:dyDescent="0.3">
      <c r="A32" s="67" t="s">
        <v>9</v>
      </c>
      <c r="B32" s="68" t="s">
        <v>104</v>
      </c>
      <c r="C32" s="66" t="s">
        <v>101</v>
      </c>
      <c r="D32" s="144" t="s">
        <v>165</v>
      </c>
      <c r="E32" s="144"/>
      <c r="F32" s="143"/>
      <c r="G32" s="167">
        <v>620</v>
      </c>
      <c r="H32" s="149"/>
      <c r="I32" s="147">
        <v>434</v>
      </c>
      <c r="J32" s="150">
        <v>353</v>
      </c>
      <c r="K32" s="129"/>
      <c r="L32" s="127" t="s">
        <v>125</v>
      </c>
      <c r="M32" s="112"/>
    </row>
    <row r="33" spans="1:13" s="21" customFormat="1" ht="22.2" hidden="1" customHeight="1" x14ac:dyDescent="0.3">
      <c r="A33" s="67">
        <v>4640026030153</v>
      </c>
      <c r="B33" s="68" t="s">
        <v>103</v>
      </c>
      <c r="C33" s="66" t="s">
        <v>102</v>
      </c>
      <c r="D33" s="144" t="s">
        <v>165</v>
      </c>
      <c r="E33" s="144"/>
      <c r="F33" s="143"/>
      <c r="G33" s="167">
        <v>600</v>
      </c>
      <c r="H33" s="149"/>
      <c r="I33" s="147">
        <v>420</v>
      </c>
      <c r="J33" s="150">
        <v>342</v>
      </c>
      <c r="K33" s="129"/>
      <c r="L33" s="127" t="s">
        <v>125</v>
      </c>
      <c r="M33" s="112"/>
    </row>
    <row r="34" spans="1:13" ht="22.5" customHeight="1" x14ac:dyDescent="0.3">
      <c r="A34" s="119"/>
      <c r="B34" s="120" t="s">
        <v>323</v>
      </c>
      <c r="C34" s="121"/>
      <c r="D34" s="122"/>
      <c r="E34" s="122"/>
      <c r="F34" s="122"/>
      <c r="G34" s="123"/>
      <c r="H34" s="124"/>
      <c r="I34" s="124"/>
      <c r="J34" s="125"/>
      <c r="K34" s="126"/>
      <c r="L34" s="126"/>
    </row>
    <row r="35" spans="1:13" ht="24.75" customHeight="1" x14ac:dyDescent="0.3">
      <c r="A35" s="61">
        <v>4640026032355</v>
      </c>
      <c r="B35" s="62" t="s">
        <v>324</v>
      </c>
      <c r="C35" s="63" t="s">
        <v>325</v>
      </c>
      <c r="D35" s="195" t="s">
        <v>167</v>
      </c>
      <c r="E35" s="195">
        <v>1000</v>
      </c>
      <c r="F35" s="196" t="s">
        <v>326</v>
      </c>
      <c r="G35" s="167">
        <v>450</v>
      </c>
      <c r="H35" s="149"/>
      <c r="I35" s="197">
        <v>360</v>
      </c>
      <c r="J35" s="198">
        <v>265</v>
      </c>
      <c r="K35" s="128"/>
      <c r="L35" s="127" t="s">
        <v>125</v>
      </c>
    </row>
    <row r="36" spans="1:13" ht="23.25" customHeight="1" x14ac:dyDescent="0.3">
      <c r="A36" s="61">
        <v>4640026032348</v>
      </c>
      <c r="B36" s="62" t="s">
        <v>327</v>
      </c>
      <c r="C36" s="63" t="s">
        <v>328</v>
      </c>
      <c r="D36" s="195" t="s">
        <v>167</v>
      </c>
      <c r="E36" s="195">
        <v>1000</v>
      </c>
      <c r="F36" s="196" t="s">
        <v>326</v>
      </c>
      <c r="G36" s="167">
        <v>390</v>
      </c>
      <c r="H36" s="149"/>
      <c r="I36" s="197">
        <v>312</v>
      </c>
      <c r="J36" s="198">
        <v>229</v>
      </c>
      <c r="K36" s="128"/>
      <c r="L36" s="127" t="s">
        <v>125</v>
      </c>
    </row>
  </sheetData>
  <sheetProtection password="CC71" sheet="1" objects="1" scenarios="1" autoFilter="0"/>
  <mergeCells count="1">
    <mergeCell ref="G2:J2"/>
  </mergeCells>
  <conditionalFormatting sqref="B4">
    <cfRule type="duplicateValues" dxfId="151" priority="157"/>
  </conditionalFormatting>
  <conditionalFormatting sqref="A4">
    <cfRule type="duplicateValues" dxfId="150" priority="158"/>
  </conditionalFormatting>
  <conditionalFormatting sqref="B1">
    <cfRule type="duplicateValues" dxfId="149" priority="147"/>
  </conditionalFormatting>
  <conditionalFormatting sqref="J7:J10 J18 J32:J33 J20:J21">
    <cfRule type="expression" dxfId="148" priority="1353">
      <formula>IF(J$4="-",#REF!)</formula>
    </cfRule>
    <cfRule type="expression" dxfId="147" priority="1354">
      <formula>IF(J$4&lt;&gt;"-",#REF!)</formula>
    </cfRule>
  </conditionalFormatting>
  <conditionalFormatting sqref="D15:F15">
    <cfRule type="duplicateValues" dxfId="146" priority="124"/>
  </conditionalFormatting>
  <conditionalFormatting sqref="A15">
    <cfRule type="duplicateValues" dxfId="145" priority="123"/>
  </conditionalFormatting>
  <conditionalFormatting sqref="B15">
    <cfRule type="duplicateValues" dxfId="144" priority="122"/>
  </conditionalFormatting>
  <conditionalFormatting sqref="D11:F11">
    <cfRule type="duplicateValues" dxfId="143" priority="121"/>
  </conditionalFormatting>
  <conditionalFormatting sqref="A11">
    <cfRule type="duplicateValues" dxfId="142" priority="120"/>
  </conditionalFormatting>
  <conditionalFormatting sqref="B11">
    <cfRule type="duplicateValues" dxfId="141" priority="119"/>
  </conditionalFormatting>
  <conditionalFormatting sqref="D5:F5">
    <cfRule type="duplicateValues" dxfId="140" priority="118"/>
  </conditionalFormatting>
  <conditionalFormatting sqref="A5">
    <cfRule type="duplicateValues" dxfId="139" priority="117"/>
  </conditionalFormatting>
  <conditionalFormatting sqref="B5">
    <cfRule type="duplicateValues" dxfId="138" priority="116"/>
  </conditionalFormatting>
  <conditionalFormatting sqref="B6">
    <cfRule type="duplicateValues" dxfId="137" priority="101"/>
  </conditionalFormatting>
  <conditionalFormatting sqref="A6">
    <cfRule type="duplicateValues" dxfId="136" priority="102"/>
  </conditionalFormatting>
  <conditionalFormatting sqref="J6 J27:J31 J24:J25 J13:J14">
    <cfRule type="expression" dxfId="135" priority="103">
      <formula>IF(J$4="-",#REF!)</formula>
    </cfRule>
    <cfRule type="expression" dxfId="134" priority="104">
      <formula>IF(J$4&lt;&gt;"-",#REF!)</formula>
    </cfRule>
  </conditionalFormatting>
  <conditionalFormatting sqref="D26:F26">
    <cfRule type="duplicateValues" dxfId="133" priority="94"/>
  </conditionalFormatting>
  <conditionalFormatting sqref="A26">
    <cfRule type="duplicateValues" dxfId="132" priority="93"/>
  </conditionalFormatting>
  <conditionalFormatting sqref="B26">
    <cfRule type="duplicateValues" dxfId="131" priority="92"/>
  </conditionalFormatting>
  <conditionalFormatting sqref="B27:B31">
    <cfRule type="duplicateValues" dxfId="130" priority="80"/>
  </conditionalFormatting>
  <conditionalFormatting sqref="A27:A31">
    <cfRule type="duplicateValues" dxfId="129" priority="81"/>
  </conditionalFormatting>
  <conditionalFormatting sqref="D23:F23">
    <cfRule type="duplicateValues" dxfId="128" priority="79"/>
  </conditionalFormatting>
  <conditionalFormatting sqref="A23">
    <cfRule type="duplicateValues" dxfId="127" priority="78"/>
  </conditionalFormatting>
  <conditionalFormatting sqref="B23">
    <cfRule type="duplicateValues" dxfId="126" priority="76"/>
  </conditionalFormatting>
  <conditionalFormatting sqref="B24:B25">
    <cfRule type="duplicateValues" dxfId="125" priority="72"/>
  </conditionalFormatting>
  <conditionalFormatting sqref="A24:A25">
    <cfRule type="duplicateValues" dxfId="124" priority="73"/>
  </conditionalFormatting>
  <conditionalFormatting sqref="B13:B14">
    <cfRule type="duplicateValues" dxfId="123" priority="68"/>
  </conditionalFormatting>
  <conditionalFormatting sqref="A13:A14">
    <cfRule type="duplicateValues" dxfId="122" priority="69"/>
  </conditionalFormatting>
  <conditionalFormatting sqref="B17">
    <cfRule type="duplicateValues" dxfId="121" priority="49"/>
  </conditionalFormatting>
  <conditionalFormatting sqref="A17">
    <cfRule type="duplicateValues" dxfId="120" priority="50"/>
  </conditionalFormatting>
  <conditionalFormatting sqref="J17">
    <cfRule type="expression" dxfId="119" priority="51">
      <formula>IF(J$4="-",#REF!)</formula>
    </cfRule>
    <cfRule type="expression" dxfId="118" priority="52">
      <formula>IF(J$4&lt;&gt;"-",#REF!)</formula>
    </cfRule>
  </conditionalFormatting>
  <conditionalFormatting sqref="B16">
    <cfRule type="duplicateValues" dxfId="117" priority="41"/>
  </conditionalFormatting>
  <conditionalFormatting sqref="A16">
    <cfRule type="duplicateValues" dxfId="116" priority="42"/>
  </conditionalFormatting>
  <conditionalFormatting sqref="J16">
    <cfRule type="expression" dxfId="115" priority="43">
      <formula>IF(J$4="-",#REF!)</formula>
    </cfRule>
    <cfRule type="expression" dxfId="114" priority="44">
      <formula>IF(J$4&lt;&gt;"-",#REF!)</formula>
    </cfRule>
  </conditionalFormatting>
  <conditionalFormatting sqref="B37:B1048576 B1:B11 B13:B33">
    <cfRule type="duplicateValues" dxfId="113" priority="1411"/>
  </conditionalFormatting>
  <conditionalFormatting sqref="B38:B1048576 B7:B10 B32:B33 B18:B22 B3">
    <cfRule type="duplicateValues" dxfId="112" priority="1412"/>
  </conditionalFormatting>
  <conditionalFormatting sqref="A38:A1048576 A7:A10 A32:A33 A18:A22 A3">
    <cfRule type="duplicateValues" dxfId="111" priority="1417"/>
  </conditionalFormatting>
  <conditionalFormatting sqref="J19">
    <cfRule type="expression" dxfId="110" priority="20">
      <formula>IF(J$4="-",#REF!)</formula>
    </cfRule>
    <cfRule type="expression" dxfId="109" priority="21">
      <formula>IF(J$4&lt;&gt;"-",#REF!)</formula>
    </cfRule>
  </conditionalFormatting>
  <conditionalFormatting sqref="D34:F34">
    <cfRule type="duplicateValues" dxfId="108" priority="18"/>
  </conditionalFormatting>
  <conditionalFormatting sqref="A34">
    <cfRule type="duplicateValues" dxfId="107" priority="17"/>
  </conditionalFormatting>
  <conditionalFormatting sqref="B34">
    <cfRule type="duplicateValues" dxfId="106" priority="16"/>
  </conditionalFormatting>
  <conditionalFormatting sqref="B34">
    <cfRule type="duplicateValues" dxfId="105" priority="19"/>
  </conditionalFormatting>
  <conditionalFormatting sqref="J35:J36">
    <cfRule type="expression" dxfId="104" priority="13">
      <formula>IF(J$4="-",#REF!)</formula>
    </cfRule>
    <cfRule type="expression" dxfId="103" priority="14">
      <formula>IF(J$4&lt;&gt;"-",#REF!)</formula>
    </cfRule>
  </conditionalFormatting>
  <conditionalFormatting sqref="B35:B36">
    <cfRule type="duplicateValues" dxfId="102" priority="11"/>
  </conditionalFormatting>
  <conditionalFormatting sqref="A35:A36">
    <cfRule type="duplicateValues" dxfId="101" priority="12"/>
  </conditionalFormatting>
  <conditionalFormatting sqref="B35:B36">
    <cfRule type="duplicateValues" dxfId="100" priority="15"/>
  </conditionalFormatting>
  <conditionalFormatting sqref="J12">
    <cfRule type="expression" dxfId="99" priority="8">
      <formula>IF(J$4="-",#REF!)</formula>
    </cfRule>
    <cfRule type="expression" dxfId="98" priority="9">
      <formula>IF(J$4&lt;&gt;"-",#REF!)</formula>
    </cfRule>
  </conditionalFormatting>
  <conditionalFormatting sqref="B12">
    <cfRule type="duplicateValues" dxfId="97" priority="3"/>
  </conditionalFormatting>
  <conditionalFormatting sqref="A12">
    <cfRule type="duplicateValues" dxfId="96" priority="4"/>
  </conditionalFormatting>
  <conditionalFormatting sqref="B12">
    <cfRule type="duplicateValues" dxfId="95" priority="5"/>
  </conditionalFormatting>
  <conditionalFormatting sqref="J22">
    <cfRule type="expression" dxfId="94" priority="1">
      <formula>IF(J$4="-",#REF!)</formula>
    </cfRule>
    <cfRule type="expression" dxfId="93" priority="2">
      <formula>IF(J$4&lt;&gt;"-",#REF!)</formula>
    </cfRule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6C670E81-E8F9-4CF9-A801-86BD59941682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27816"/>
    <pageSetUpPr fitToPage="1"/>
  </sheetPr>
  <dimension ref="A1:M15"/>
  <sheetViews>
    <sheetView showGridLines="0" zoomScale="80" zoomScaleNormal="80" zoomScaleSheetLayoutView="90" workbookViewId="0">
      <pane xSplit="12" ySplit="4" topLeftCell="M5" activePane="bottomRight" state="frozen"/>
      <selection activeCell="B1" sqref="B1"/>
      <selection pane="topRight" activeCell="Z1" sqref="Z1"/>
      <selection pane="bottomLeft" activeCell="B8" sqref="B8"/>
      <selection pane="bottomRight" activeCell="A3" sqref="A3"/>
    </sheetView>
  </sheetViews>
  <sheetFormatPr defaultColWidth="8.88671875" defaultRowHeight="14.4" x14ac:dyDescent="0.3"/>
  <cols>
    <col min="1" max="1" width="16.6640625" style="22" customWidth="1"/>
    <col min="2" max="2" width="10.6640625" style="23" customWidth="1"/>
    <col min="3" max="3" width="55" style="24" customWidth="1"/>
    <col min="4" max="4" width="12.6640625" style="25" customWidth="1"/>
    <col min="5" max="5" width="8.6640625" style="25" customWidth="1"/>
    <col min="6" max="6" width="12.109375" style="25" customWidth="1"/>
    <col min="7" max="7" width="12.109375" style="49" customWidth="1"/>
    <col min="8" max="8" width="8.6640625" style="70" customWidth="1"/>
    <col min="9" max="9" width="12.109375" style="70" customWidth="1"/>
    <col min="10" max="10" width="11.5546875" style="71" customWidth="1"/>
    <col min="11" max="11" width="9.6640625" style="77" customWidth="1"/>
    <col min="12" max="12" width="9.6640625" style="33" customWidth="1"/>
    <col min="13" max="16384" width="8.88671875" style="14"/>
  </cols>
  <sheetData>
    <row r="1" spans="1:13" ht="37.950000000000003" customHeight="1" thickBot="1" x14ac:dyDescent="0.35">
      <c r="A1" s="82"/>
      <c r="B1" s="29" t="s">
        <v>422</v>
      </c>
    </row>
    <row r="2" spans="1:13" ht="22.2" customHeight="1" x14ac:dyDescent="0.3">
      <c r="B2" s="14"/>
      <c r="G2" s="442" t="s">
        <v>168</v>
      </c>
      <c r="H2" s="443"/>
      <c r="I2" s="443"/>
      <c r="J2" s="444"/>
      <c r="K2" s="116"/>
      <c r="L2" s="99"/>
    </row>
    <row r="3" spans="1:13" s="15" customFormat="1" ht="51.6" customHeight="1" x14ac:dyDescent="0.3">
      <c r="A3" s="208" t="s">
        <v>0</v>
      </c>
      <c r="B3" s="209" t="s">
        <v>72</v>
      </c>
      <c r="C3" s="210" t="s">
        <v>107</v>
      </c>
      <c r="D3" s="209" t="s">
        <v>199</v>
      </c>
      <c r="E3" s="209" t="s">
        <v>172</v>
      </c>
      <c r="F3" s="209" t="s">
        <v>171</v>
      </c>
      <c r="G3" s="211" t="s">
        <v>120</v>
      </c>
      <c r="H3" s="212" t="s">
        <v>73</v>
      </c>
      <c r="I3" s="212" t="s">
        <v>407</v>
      </c>
      <c r="J3" s="302" t="s">
        <v>405</v>
      </c>
      <c r="K3" s="213" t="s">
        <v>1</v>
      </c>
      <c r="L3" s="213"/>
    </row>
    <row r="4" spans="1:13" s="20" customFormat="1" ht="18" customHeight="1" x14ac:dyDescent="0.3">
      <c r="A4" s="224"/>
      <c r="B4" s="224"/>
      <c r="C4" s="225" t="s">
        <v>108</v>
      </c>
      <c r="D4" s="226"/>
      <c r="E4" s="226"/>
      <c r="F4" s="226"/>
      <c r="G4" s="227">
        <f>SUMPRODUCT(($H$6:$H71=0)*$G$6:$G71*$K$6:$K71)+SUMPRODUCT(($H$6:$H71&gt;0)*$H$6:$H71*$K$6:$K71)</f>
        <v>0</v>
      </c>
      <c r="H4" s="228"/>
      <c r="I4" s="229">
        <f>SUMPRODUCT(K6:K91,I6:I91)</f>
        <v>0</v>
      </c>
      <c r="J4" s="230">
        <f>SUMPRODUCT(K6:K91,J6:J91)</f>
        <v>0</v>
      </c>
      <c r="K4" s="231">
        <f>SUM(K6:K91)</f>
        <v>0</v>
      </c>
      <c r="L4" s="231" t="s">
        <v>125</v>
      </c>
    </row>
    <row r="5" spans="1:13" s="1" customFormat="1" ht="24" customHeight="1" x14ac:dyDescent="0.3">
      <c r="A5" s="214"/>
      <c r="B5" s="215" t="s">
        <v>300</v>
      </c>
      <c r="C5" s="216"/>
      <c r="D5" s="217"/>
      <c r="E5" s="217"/>
      <c r="F5" s="217"/>
      <c r="G5" s="218"/>
      <c r="H5" s="219"/>
      <c r="I5" s="219"/>
      <c r="J5" s="220"/>
      <c r="K5" s="221"/>
      <c r="L5" s="221"/>
    </row>
    <row r="6" spans="1:13" s="1" customFormat="1" ht="24" customHeight="1" x14ac:dyDescent="0.3">
      <c r="A6" s="201">
        <v>4640026032164</v>
      </c>
      <c r="B6" s="202" t="s">
        <v>238</v>
      </c>
      <c r="C6" s="203" t="s">
        <v>262</v>
      </c>
      <c r="D6" s="204" t="s">
        <v>157</v>
      </c>
      <c r="E6" s="204">
        <v>1065</v>
      </c>
      <c r="F6" s="243" t="s">
        <v>293</v>
      </c>
      <c r="G6" s="167">
        <v>1490</v>
      </c>
      <c r="H6" s="149"/>
      <c r="I6" s="206">
        <v>1192</v>
      </c>
      <c r="J6" s="207">
        <v>832</v>
      </c>
      <c r="K6" s="128"/>
      <c r="L6" s="127" t="s">
        <v>125</v>
      </c>
    </row>
    <row r="7" spans="1:13" s="1" customFormat="1" ht="24" customHeight="1" x14ac:dyDescent="0.3">
      <c r="A7" s="201">
        <v>4640026032171</v>
      </c>
      <c r="B7" s="202" t="s">
        <v>239</v>
      </c>
      <c r="C7" s="203" t="s">
        <v>263</v>
      </c>
      <c r="D7" s="204" t="s">
        <v>157</v>
      </c>
      <c r="E7" s="204">
        <v>1007</v>
      </c>
      <c r="F7" s="243" t="s">
        <v>293</v>
      </c>
      <c r="G7" s="167">
        <v>1550</v>
      </c>
      <c r="H7" s="149"/>
      <c r="I7" s="206">
        <v>1240</v>
      </c>
      <c r="J7" s="207">
        <v>866</v>
      </c>
      <c r="K7" s="128"/>
      <c r="L7" s="127" t="s">
        <v>125</v>
      </c>
    </row>
    <row r="8" spans="1:13" s="1" customFormat="1" ht="24" customHeight="1" x14ac:dyDescent="0.3">
      <c r="A8" s="214"/>
      <c r="B8" s="215" t="s">
        <v>230</v>
      </c>
      <c r="C8" s="216"/>
      <c r="D8" s="217"/>
      <c r="E8" s="217"/>
      <c r="F8" s="217"/>
      <c r="G8" s="218"/>
      <c r="H8" s="219"/>
      <c r="I8" s="222"/>
      <c r="J8" s="223"/>
      <c r="K8" s="221"/>
      <c r="L8" s="221"/>
    </row>
    <row r="9" spans="1:13" s="21" customFormat="1" ht="22.2" customHeight="1" x14ac:dyDescent="0.3">
      <c r="A9" s="201">
        <v>4640026031853</v>
      </c>
      <c r="B9" s="202" t="s">
        <v>244</v>
      </c>
      <c r="C9" s="203" t="s">
        <v>251</v>
      </c>
      <c r="D9" s="204" t="s">
        <v>165</v>
      </c>
      <c r="E9" s="204">
        <v>295</v>
      </c>
      <c r="F9" s="205" t="s">
        <v>282</v>
      </c>
      <c r="G9" s="167">
        <v>450</v>
      </c>
      <c r="H9" s="149"/>
      <c r="I9" s="206">
        <v>360</v>
      </c>
      <c r="J9" s="207">
        <v>251.39664804469274</v>
      </c>
      <c r="K9" s="128"/>
      <c r="L9" s="127" t="s">
        <v>125</v>
      </c>
      <c r="M9" s="112"/>
    </row>
    <row r="10" spans="1:13" s="21" customFormat="1" ht="22.2" customHeight="1" x14ac:dyDescent="0.3">
      <c r="A10" s="201">
        <v>4640026031822</v>
      </c>
      <c r="B10" s="202" t="s">
        <v>245</v>
      </c>
      <c r="C10" s="203" t="s">
        <v>261</v>
      </c>
      <c r="D10" s="204" t="s">
        <v>165</v>
      </c>
      <c r="E10" s="204">
        <v>297</v>
      </c>
      <c r="F10" s="205" t="s">
        <v>282</v>
      </c>
      <c r="G10" s="167">
        <v>490</v>
      </c>
      <c r="H10" s="149"/>
      <c r="I10" s="206">
        <v>392</v>
      </c>
      <c r="J10" s="207">
        <v>273.74301675977654</v>
      </c>
      <c r="K10" s="128"/>
      <c r="L10" s="127" t="s">
        <v>125</v>
      </c>
      <c r="M10" s="112"/>
    </row>
    <row r="11" spans="1:13" s="21" customFormat="1" ht="22.2" customHeight="1" x14ac:dyDescent="0.3">
      <c r="A11" s="201">
        <v>4640026030351</v>
      </c>
      <c r="B11" s="202" t="s">
        <v>209</v>
      </c>
      <c r="C11" s="203" t="s">
        <v>252</v>
      </c>
      <c r="D11" s="204" t="s">
        <v>208</v>
      </c>
      <c r="E11" s="204">
        <v>231</v>
      </c>
      <c r="F11" s="205" t="s">
        <v>283</v>
      </c>
      <c r="G11" s="167">
        <v>690</v>
      </c>
      <c r="H11" s="149"/>
      <c r="I11" s="206">
        <v>552</v>
      </c>
      <c r="J11" s="207">
        <v>385</v>
      </c>
      <c r="K11" s="128"/>
      <c r="L11" s="127" t="s">
        <v>125</v>
      </c>
      <c r="M11" s="112"/>
    </row>
    <row r="12" spans="1:13" s="21" customFormat="1" ht="22.2" customHeight="1" x14ac:dyDescent="0.3">
      <c r="A12" s="201">
        <v>4640026031860</v>
      </c>
      <c r="B12" s="202" t="s">
        <v>210</v>
      </c>
      <c r="C12" s="203" t="s">
        <v>253</v>
      </c>
      <c r="D12" s="204" t="s">
        <v>155</v>
      </c>
      <c r="E12" s="204">
        <v>122</v>
      </c>
      <c r="F12" s="205" t="s">
        <v>281</v>
      </c>
      <c r="G12" s="167">
        <v>390</v>
      </c>
      <c r="H12" s="149"/>
      <c r="I12" s="206">
        <v>312</v>
      </c>
      <c r="J12" s="207">
        <v>218</v>
      </c>
      <c r="K12" s="128"/>
      <c r="L12" s="127" t="s">
        <v>125</v>
      </c>
      <c r="M12" s="112"/>
    </row>
    <row r="13" spans="1:13" s="1" customFormat="1" ht="24" customHeight="1" x14ac:dyDescent="0.3">
      <c r="A13" s="214"/>
      <c r="B13" s="215" t="s">
        <v>423</v>
      </c>
      <c r="C13" s="216"/>
      <c r="D13" s="217"/>
      <c r="E13" s="217"/>
      <c r="F13" s="217"/>
      <c r="G13" s="218"/>
      <c r="H13" s="219"/>
      <c r="I13" s="222"/>
      <c r="J13" s="223"/>
      <c r="K13" s="221"/>
      <c r="L13" s="221"/>
    </row>
    <row r="14" spans="1:13" s="21" customFormat="1" ht="33" customHeight="1" x14ac:dyDescent="0.3">
      <c r="A14" s="103">
        <v>4640026032300</v>
      </c>
      <c r="B14" s="104" t="s">
        <v>373</v>
      </c>
      <c r="C14" s="102" t="s">
        <v>374</v>
      </c>
      <c r="D14" s="195" t="s">
        <v>160</v>
      </c>
      <c r="E14" s="195">
        <v>165</v>
      </c>
      <c r="F14" s="196" t="s">
        <v>185</v>
      </c>
      <c r="G14" s="167">
        <v>340</v>
      </c>
      <c r="H14" s="149"/>
      <c r="I14" s="197">
        <v>272</v>
      </c>
      <c r="J14" s="198">
        <v>190</v>
      </c>
      <c r="K14" s="129"/>
      <c r="L14" s="127" t="s">
        <v>125</v>
      </c>
      <c r="M14" s="112"/>
    </row>
    <row r="15" spans="1:13" s="21" customFormat="1" ht="30" customHeight="1" x14ac:dyDescent="0.3">
      <c r="A15" s="103">
        <v>4640026032294</v>
      </c>
      <c r="B15" s="104" t="s">
        <v>372</v>
      </c>
      <c r="C15" s="102" t="s">
        <v>375</v>
      </c>
      <c r="D15" s="195" t="s">
        <v>160</v>
      </c>
      <c r="E15" s="195">
        <v>165</v>
      </c>
      <c r="F15" s="196" t="s">
        <v>185</v>
      </c>
      <c r="G15" s="167">
        <v>390</v>
      </c>
      <c r="H15" s="149"/>
      <c r="I15" s="197">
        <v>312</v>
      </c>
      <c r="J15" s="198">
        <v>218</v>
      </c>
      <c r="K15" s="129"/>
      <c r="L15" s="127" t="s">
        <v>125</v>
      </c>
      <c r="M15" s="112"/>
    </row>
  </sheetData>
  <sheetProtection password="CC71" sheet="1" objects="1" scenarios="1" autoFilter="0"/>
  <mergeCells count="1">
    <mergeCell ref="G2:J2"/>
  </mergeCells>
  <conditionalFormatting sqref="B17:B1048576 B3">
    <cfRule type="duplicateValues" dxfId="91" priority="93"/>
  </conditionalFormatting>
  <conditionalFormatting sqref="A17:A1048576 A3">
    <cfRule type="duplicateValues" dxfId="90" priority="94"/>
  </conditionalFormatting>
  <conditionalFormatting sqref="B4">
    <cfRule type="duplicateValues" dxfId="89" priority="89"/>
  </conditionalFormatting>
  <conditionalFormatting sqref="A4">
    <cfRule type="duplicateValues" dxfId="88" priority="90"/>
  </conditionalFormatting>
  <conditionalFormatting sqref="B1">
    <cfRule type="duplicateValues" dxfId="87" priority="88"/>
  </conditionalFormatting>
  <conditionalFormatting sqref="D5:F5">
    <cfRule type="duplicateValues" dxfId="86" priority="55"/>
  </conditionalFormatting>
  <conditionalFormatting sqref="A5">
    <cfRule type="duplicateValues" dxfId="85" priority="54"/>
  </conditionalFormatting>
  <conditionalFormatting sqref="B5">
    <cfRule type="duplicateValues" dxfId="84" priority="53"/>
  </conditionalFormatting>
  <conditionalFormatting sqref="J9:J11">
    <cfRule type="expression" dxfId="83" priority="51">
      <formula>IF(J$4="-",#REF!)</formula>
    </cfRule>
    <cfRule type="expression" dxfId="82" priority="52">
      <formula>IF(J$4&lt;&gt;"-",#REF!)</formula>
    </cfRule>
  </conditionalFormatting>
  <conditionalFormatting sqref="B9:B11">
    <cfRule type="duplicateValues" dxfId="81" priority="49"/>
  </conditionalFormatting>
  <conditionalFormatting sqref="A9:A11">
    <cfRule type="duplicateValues" dxfId="80" priority="50"/>
  </conditionalFormatting>
  <conditionalFormatting sqref="J12">
    <cfRule type="expression" dxfId="79" priority="43">
      <formula>IF(J$4="-",#REF!)</formula>
    </cfRule>
    <cfRule type="expression" dxfId="78" priority="44">
      <formula>IF(J$4&lt;&gt;"-",#REF!)</formula>
    </cfRule>
  </conditionalFormatting>
  <conditionalFormatting sqref="B12">
    <cfRule type="duplicateValues" dxfId="77" priority="41"/>
  </conditionalFormatting>
  <conditionalFormatting sqref="A12">
    <cfRule type="duplicateValues" dxfId="76" priority="42"/>
  </conditionalFormatting>
  <conditionalFormatting sqref="J6:J7">
    <cfRule type="expression" dxfId="75" priority="35">
      <formula>IF(J$4="-",#REF!)</formula>
    </cfRule>
    <cfRule type="expression" dxfId="74" priority="36">
      <formula>IF(J$4&lt;&gt;"-",#REF!)</formula>
    </cfRule>
  </conditionalFormatting>
  <conditionalFormatting sqref="B6:B7">
    <cfRule type="duplicateValues" dxfId="73" priority="33"/>
  </conditionalFormatting>
  <conditionalFormatting sqref="A6:A7">
    <cfRule type="duplicateValues" dxfId="72" priority="34"/>
  </conditionalFormatting>
  <conditionalFormatting sqref="D8:F8">
    <cfRule type="duplicateValues" dxfId="71" priority="32"/>
  </conditionalFormatting>
  <conditionalFormatting sqref="A8">
    <cfRule type="duplicateValues" dxfId="70" priority="31"/>
  </conditionalFormatting>
  <conditionalFormatting sqref="B8">
    <cfRule type="duplicateValues" dxfId="69" priority="30"/>
  </conditionalFormatting>
  <conditionalFormatting sqref="B17:B1048576 B1:B12">
    <cfRule type="duplicateValues" dxfId="68" priority="29"/>
  </conditionalFormatting>
  <conditionalFormatting sqref="J14:J15">
    <cfRule type="expression" dxfId="67" priority="10">
      <formula>IF(J$4="-",#REF!)</formula>
    </cfRule>
    <cfRule type="expression" dxfId="66" priority="11">
      <formula>IF(J$4&lt;&gt;"-",#REF!)</formula>
    </cfRule>
  </conditionalFormatting>
  <conditionalFormatting sqref="B14:B15">
    <cfRule type="duplicateValues" dxfId="65" priority="12"/>
  </conditionalFormatting>
  <conditionalFormatting sqref="B14:B15">
    <cfRule type="duplicateValues" dxfId="64" priority="13"/>
  </conditionalFormatting>
  <conditionalFormatting sqref="A14:A15">
    <cfRule type="duplicateValues" dxfId="63" priority="14"/>
  </conditionalFormatting>
  <conditionalFormatting sqref="D13:F13">
    <cfRule type="duplicateValues" dxfId="62" priority="9"/>
  </conditionalFormatting>
  <conditionalFormatting sqref="A13">
    <cfRule type="duplicateValues" dxfId="61" priority="8"/>
  </conditionalFormatting>
  <conditionalFormatting sqref="B13">
    <cfRule type="duplicateValues" dxfId="60" priority="7"/>
  </conditionalFormatting>
  <conditionalFormatting sqref="B13">
    <cfRule type="duplicateValues" dxfId="59" priority="6"/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8" operator="containsText" id="{06981B37-7D21-4165-A846-089A8C7D6811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5E503"/>
    <pageSetUpPr fitToPage="1"/>
  </sheetPr>
  <dimension ref="A1:M11"/>
  <sheetViews>
    <sheetView showGridLines="0" zoomScale="80" zoomScaleNormal="80" zoomScaleSheetLayoutView="90" workbookViewId="0">
      <pane xSplit="12" ySplit="4" topLeftCell="M5" activePane="bottomRight" state="frozen"/>
      <selection activeCell="B1" sqref="B1"/>
      <selection pane="topRight" activeCell="Z1" sqref="Z1"/>
      <selection pane="bottomLeft" activeCell="B8" sqref="B8"/>
      <selection pane="bottomRight" activeCell="P10" sqref="P10"/>
    </sheetView>
  </sheetViews>
  <sheetFormatPr defaultColWidth="8.88671875" defaultRowHeight="14.4" x14ac:dyDescent="0.3"/>
  <cols>
    <col min="1" max="1" width="16" style="22" customWidth="1"/>
    <col min="2" max="2" width="10.109375" style="23" customWidth="1"/>
    <col min="3" max="3" width="47.5546875" style="24" customWidth="1"/>
    <col min="4" max="4" width="10.6640625" style="25" customWidth="1"/>
    <col min="5" max="5" width="8.6640625" style="25" customWidth="1"/>
    <col min="6" max="6" width="12.109375" style="25" customWidth="1"/>
    <col min="7" max="7" width="12.109375" style="49" customWidth="1"/>
    <col min="8" max="8" width="8.6640625" style="70" customWidth="1"/>
    <col min="9" max="9" width="12.109375" style="70" customWidth="1"/>
    <col min="10" max="10" width="11.5546875" style="71" customWidth="1"/>
    <col min="11" max="11" width="9.6640625" style="77" customWidth="1"/>
    <col min="12" max="12" width="9.6640625" style="33" customWidth="1"/>
    <col min="13" max="16384" width="8.88671875" style="14"/>
  </cols>
  <sheetData>
    <row r="1" spans="1:13" ht="37.950000000000003" customHeight="1" thickBot="1" x14ac:dyDescent="0.35">
      <c r="A1" s="82"/>
      <c r="B1" s="406" t="s">
        <v>434</v>
      </c>
      <c r="C1" s="407"/>
      <c r="D1" s="408"/>
      <c r="E1" s="408"/>
      <c r="F1" s="408"/>
    </row>
    <row r="2" spans="1:13" ht="22.2" customHeight="1" x14ac:dyDescent="0.3">
      <c r="B2" s="14"/>
      <c r="G2" s="445" t="s">
        <v>168</v>
      </c>
      <c r="H2" s="446"/>
      <c r="I2" s="446"/>
      <c r="J2" s="447"/>
      <c r="K2" s="116"/>
      <c r="L2" s="99"/>
    </row>
    <row r="3" spans="1:13" s="15" customFormat="1" ht="51.6" customHeight="1" x14ac:dyDescent="0.3">
      <c r="A3" s="390" t="s">
        <v>0</v>
      </c>
      <c r="B3" s="391" t="s">
        <v>72</v>
      </c>
      <c r="C3" s="392" t="s">
        <v>107</v>
      </c>
      <c r="D3" s="391" t="s">
        <v>199</v>
      </c>
      <c r="E3" s="391" t="s">
        <v>172</v>
      </c>
      <c r="F3" s="391" t="s">
        <v>171</v>
      </c>
      <c r="G3" s="393" t="s">
        <v>120</v>
      </c>
      <c r="H3" s="394" t="s">
        <v>73</v>
      </c>
      <c r="I3" s="394" t="s">
        <v>407</v>
      </c>
      <c r="J3" s="395" t="s">
        <v>405</v>
      </c>
      <c r="K3" s="396" t="s">
        <v>1</v>
      </c>
      <c r="L3" s="396"/>
    </row>
    <row r="4" spans="1:13" s="20" customFormat="1" ht="18" customHeight="1" x14ac:dyDescent="0.3">
      <c r="A4" s="16"/>
      <c r="B4" s="16"/>
      <c r="C4" s="17" t="s">
        <v>108</v>
      </c>
      <c r="D4" s="18"/>
      <c r="E4" s="18"/>
      <c r="F4" s="18"/>
      <c r="G4" s="45">
        <f>SUMPRODUCT(($H$6:$H67=0)*$G$6:$G67*$K$6:$K67)+SUMPRODUCT(($H$6:$H67&gt;0)*$H$6:$H67*$K$6:$K67)</f>
        <v>0</v>
      </c>
      <c r="H4" s="106"/>
      <c r="I4" s="115">
        <f>SUMPRODUCT(K6:K87,I6:I87)</f>
        <v>0</v>
      </c>
      <c r="J4" s="46">
        <f>SUMPRODUCT(K6:K87,J6:J87)</f>
        <v>0</v>
      </c>
      <c r="K4" s="117">
        <f>SUM(K6:K87)</f>
        <v>0</v>
      </c>
      <c r="L4" s="117" t="s">
        <v>125</v>
      </c>
    </row>
    <row r="5" spans="1:13" s="1" customFormat="1" ht="24" customHeight="1" x14ac:dyDescent="0.3">
      <c r="A5" s="397"/>
      <c r="B5" s="398" t="s">
        <v>300</v>
      </c>
      <c r="C5" s="399"/>
      <c r="D5" s="400"/>
      <c r="E5" s="400"/>
      <c r="F5" s="400"/>
      <c r="G5" s="401"/>
      <c r="H5" s="402"/>
      <c r="I5" s="402"/>
      <c r="J5" s="403"/>
      <c r="K5" s="404"/>
      <c r="L5" s="404"/>
    </row>
    <row r="6" spans="1:13" s="1" customFormat="1" ht="45.75" customHeight="1" x14ac:dyDescent="0.3">
      <c r="A6" s="409">
        <v>4640026032508</v>
      </c>
      <c r="B6" s="410" t="s">
        <v>437</v>
      </c>
      <c r="C6" s="411" t="s">
        <v>439</v>
      </c>
      <c r="D6" s="412" t="s">
        <v>161</v>
      </c>
      <c r="E6" s="189">
        <v>100</v>
      </c>
      <c r="F6" s="190" t="s">
        <v>174</v>
      </c>
      <c r="G6" s="413">
        <v>690</v>
      </c>
      <c r="H6" s="414"/>
      <c r="I6" s="415">
        <v>552</v>
      </c>
      <c r="J6" s="416">
        <v>385</v>
      </c>
      <c r="K6" s="417"/>
      <c r="L6" s="405" t="s">
        <v>125</v>
      </c>
    </row>
    <row r="7" spans="1:13" s="1" customFormat="1" ht="45.75" customHeight="1" x14ac:dyDescent="0.3">
      <c r="A7" s="409">
        <v>4640026032461</v>
      </c>
      <c r="B7" s="410" t="s">
        <v>440</v>
      </c>
      <c r="C7" s="411" t="s">
        <v>438</v>
      </c>
      <c r="D7" s="412" t="s">
        <v>312</v>
      </c>
      <c r="E7" s="195">
        <v>162</v>
      </c>
      <c r="F7" s="196" t="s">
        <v>185</v>
      </c>
      <c r="G7" s="413">
        <v>530</v>
      </c>
      <c r="H7" s="414"/>
      <c r="I7" s="415">
        <v>424</v>
      </c>
      <c r="J7" s="416">
        <v>296</v>
      </c>
      <c r="K7" s="417"/>
      <c r="L7" s="405" t="s">
        <v>125</v>
      </c>
    </row>
    <row r="8" spans="1:13" s="21" customFormat="1" ht="45.75" customHeight="1" x14ac:dyDescent="0.3">
      <c r="A8" s="409">
        <v>4640026032478</v>
      </c>
      <c r="B8" s="410" t="s">
        <v>442</v>
      </c>
      <c r="C8" s="411" t="s">
        <v>441</v>
      </c>
      <c r="D8" s="412" t="s">
        <v>312</v>
      </c>
      <c r="E8" s="195">
        <v>162</v>
      </c>
      <c r="F8" s="196" t="s">
        <v>185</v>
      </c>
      <c r="G8" s="413">
        <v>490</v>
      </c>
      <c r="H8" s="414"/>
      <c r="I8" s="415">
        <v>392</v>
      </c>
      <c r="J8" s="416">
        <v>274</v>
      </c>
      <c r="K8" s="417"/>
      <c r="L8" s="405" t="s">
        <v>125</v>
      </c>
      <c r="M8" s="112"/>
    </row>
    <row r="9" spans="1:13" s="21" customFormat="1" ht="45.75" customHeight="1" x14ac:dyDescent="0.3">
      <c r="A9" s="409">
        <v>4640026032485</v>
      </c>
      <c r="B9" s="410" t="s">
        <v>444</v>
      </c>
      <c r="C9" s="411" t="s">
        <v>443</v>
      </c>
      <c r="D9" s="412" t="s">
        <v>312</v>
      </c>
      <c r="E9" s="195">
        <v>162</v>
      </c>
      <c r="F9" s="196" t="s">
        <v>185</v>
      </c>
      <c r="G9" s="413">
        <v>450</v>
      </c>
      <c r="H9" s="414"/>
      <c r="I9" s="415">
        <v>360</v>
      </c>
      <c r="J9" s="416">
        <v>251</v>
      </c>
      <c r="K9" s="417"/>
      <c r="L9" s="405" t="s">
        <v>125</v>
      </c>
      <c r="M9" s="112"/>
    </row>
    <row r="10" spans="1:13" s="21" customFormat="1" ht="45.75" customHeight="1" x14ac:dyDescent="0.3">
      <c r="A10" s="409">
        <v>4640026032492</v>
      </c>
      <c r="B10" s="410" t="s">
        <v>446</v>
      </c>
      <c r="C10" s="411" t="s">
        <v>445</v>
      </c>
      <c r="D10" s="412" t="s">
        <v>243</v>
      </c>
      <c r="E10" s="418">
        <v>300</v>
      </c>
      <c r="F10" s="419" t="s">
        <v>184</v>
      </c>
      <c r="G10" s="413">
        <v>499</v>
      </c>
      <c r="H10" s="414"/>
      <c r="I10" s="415">
        <v>399</v>
      </c>
      <c r="J10" s="416">
        <v>279</v>
      </c>
      <c r="K10" s="417"/>
      <c r="L10" s="405" t="s">
        <v>125</v>
      </c>
      <c r="M10" s="112"/>
    </row>
    <row r="11" spans="1:13" s="21" customFormat="1" ht="45.75" customHeight="1" x14ac:dyDescent="0.3">
      <c r="A11" s="409">
        <v>4640026032515</v>
      </c>
      <c r="B11" s="410" t="s">
        <v>448</v>
      </c>
      <c r="C11" s="411" t="s">
        <v>447</v>
      </c>
      <c r="D11" s="412" t="s">
        <v>243</v>
      </c>
      <c r="E11" s="418">
        <v>300</v>
      </c>
      <c r="F11" s="419" t="s">
        <v>184</v>
      </c>
      <c r="G11" s="413">
        <v>550</v>
      </c>
      <c r="H11" s="414"/>
      <c r="I11" s="415">
        <v>440</v>
      </c>
      <c r="J11" s="416">
        <v>307</v>
      </c>
      <c r="K11" s="417"/>
      <c r="L11" s="405" t="s">
        <v>125</v>
      </c>
      <c r="M11" s="112"/>
    </row>
  </sheetData>
  <sheetProtection password="CC71" sheet="1" objects="1" scenarios="1" autoFilter="0"/>
  <mergeCells count="1">
    <mergeCell ref="G2:J2"/>
  </mergeCells>
  <conditionalFormatting sqref="B13:B1048576 B3">
    <cfRule type="duplicateValues" dxfId="57" priority="33"/>
  </conditionalFormatting>
  <conditionalFormatting sqref="A13:A1048576 A3">
    <cfRule type="duplicateValues" dxfId="56" priority="34"/>
  </conditionalFormatting>
  <conditionalFormatting sqref="B4">
    <cfRule type="duplicateValues" dxfId="55" priority="31"/>
  </conditionalFormatting>
  <conditionalFormatting sqref="A4">
    <cfRule type="duplicateValues" dxfId="54" priority="32"/>
  </conditionalFormatting>
  <conditionalFormatting sqref="B1">
    <cfRule type="duplicateValues" dxfId="53" priority="30"/>
  </conditionalFormatting>
  <conditionalFormatting sqref="D5:F5">
    <cfRule type="duplicateValues" dxfId="52" priority="29"/>
  </conditionalFormatting>
  <conditionalFormatting sqref="A5">
    <cfRule type="duplicateValues" dxfId="51" priority="28"/>
  </conditionalFormatting>
  <conditionalFormatting sqref="B5">
    <cfRule type="duplicateValues" dxfId="50" priority="27"/>
  </conditionalFormatting>
  <conditionalFormatting sqref="J8:J10">
    <cfRule type="expression" dxfId="49" priority="25">
      <formula>IF(J$4="-",#REF!)</formula>
    </cfRule>
    <cfRule type="expression" dxfId="48" priority="26">
      <formula>IF(J$4&lt;&gt;"-",#REF!)</formula>
    </cfRule>
  </conditionalFormatting>
  <conditionalFormatting sqref="B8:B10">
    <cfRule type="duplicateValues" dxfId="47" priority="23"/>
  </conditionalFormatting>
  <conditionalFormatting sqref="A8:A10">
    <cfRule type="duplicateValues" dxfId="46" priority="24"/>
  </conditionalFormatting>
  <conditionalFormatting sqref="J11">
    <cfRule type="expression" dxfId="45" priority="21">
      <formula>IF(J$4="-",#REF!)</formula>
    </cfRule>
    <cfRule type="expression" dxfId="44" priority="22">
      <formula>IF(J$4&lt;&gt;"-",#REF!)</formula>
    </cfRule>
  </conditionalFormatting>
  <conditionalFormatting sqref="B11">
    <cfRule type="duplicateValues" dxfId="43" priority="19"/>
  </conditionalFormatting>
  <conditionalFormatting sqref="A11">
    <cfRule type="duplicateValues" dxfId="42" priority="20"/>
  </conditionalFormatting>
  <conditionalFormatting sqref="J6:J7">
    <cfRule type="expression" dxfId="41" priority="17">
      <formula>IF(J$4="-",#REF!)</formula>
    </cfRule>
    <cfRule type="expression" dxfId="40" priority="18">
      <formula>IF(J$4&lt;&gt;"-",#REF!)</formula>
    </cfRule>
  </conditionalFormatting>
  <conditionalFormatting sqref="B6:B7">
    <cfRule type="duplicateValues" dxfId="39" priority="15"/>
  </conditionalFormatting>
  <conditionalFormatting sqref="A6:A7">
    <cfRule type="duplicateValues" dxfId="38" priority="16"/>
  </conditionalFormatting>
  <conditionalFormatting sqref="B13:B1048576 B1:B11">
    <cfRule type="duplicateValues" dxfId="37" priority="11"/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41768A11-02F5-43B9-B24A-3F46E2848D9A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00"/>
    <pageSetUpPr fitToPage="1"/>
  </sheetPr>
  <dimension ref="A1:M19"/>
  <sheetViews>
    <sheetView showGridLines="0" zoomScale="80" zoomScaleNormal="80" zoomScaleSheetLayoutView="90" workbookViewId="0">
      <pane xSplit="12" ySplit="4" topLeftCell="M5" activePane="bottomRight" state="frozen"/>
      <selection activeCell="B1" sqref="B1"/>
      <selection pane="topRight" activeCell="Z1" sqref="Z1"/>
      <selection pane="bottomLeft" activeCell="B8" sqref="B8"/>
      <selection pane="bottomRight" activeCell="A3" sqref="A3"/>
    </sheetView>
  </sheetViews>
  <sheetFormatPr defaultColWidth="8.88671875" defaultRowHeight="14.4" x14ac:dyDescent="0.3"/>
  <cols>
    <col min="1" max="1" width="16.6640625" style="22" customWidth="1"/>
    <col min="2" max="2" width="10.6640625" style="23" customWidth="1"/>
    <col min="3" max="3" width="55" style="24" customWidth="1"/>
    <col min="4" max="4" width="12.6640625" style="25" customWidth="1"/>
    <col min="5" max="5" width="8.6640625" style="25" customWidth="1"/>
    <col min="6" max="6" width="12.109375" style="25" customWidth="1"/>
    <col min="7" max="7" width="12.109375" style="49" customWidth="1"/>
    <col min="8" max="8" width="8.6640625" style="70" customWidth="1"/>
    <col min="9" max="9" width="12.109375" style="70" customWidth="1"/>
    <col min="10" max="10" width="11.5546875" style="71" customWidth="1"/>
    <col min="11" max="11" width="9.6640625" style="77" customWidth="1"/>
    <col min="12" max="12" width="9.6640625" style="33" customWidth="1"/>
    <col min="13" max="16384" width="8.88671875" style="14"/>
  </cols>
  <sheetData>
    <row r="1" spans="1:13" ht="37.950000000000003" customHeight="1" thickBot="1" x14ac:dyDescent="0.35">
      <c r="A1" s="82"/>
      <c r="B1" s="29" t="s">
        <v>424</v>
      </c>
    </row>
    <row r="2" spans="1:13" ht="22.2" customHeight="1" thickBot="1" x14ac:dyDescent="0.35">
      <c r="B2" s="14"/>
      <c r="G2" s="448" t="s">
        <v>168</v>
      </c>
      <c r="H2" s="449"/>
      <c r="I2" s="449"/>
      <c r="J2" s="450"/>
      <c r="K2" s="116"/>
      <c r="L2" s="99"/>
    </row>
    <row r="3" spans="1:13" s="15" customFormat="1" ht="51.6" customHeight="1" x14ac:dyDescent="0.3">
      <c r="A3" s="251" t="s">
        <v>0</v>
      </c>
      <c r="B3" s="252" t="s">
        <v>72</v>
      </c>
      <c r="C3" s="253" t="s">
        <v>107</v>
      </c>
      <c r="D3" s="252" t="s">
        <v>199</v>
      </c>
      <c r="E3" s="252" t="s">
        <v>172</v>
      </c>
      <c r="F3" s="252" t="s">
        <v>171</v>
      </c>
      <c r="G3" s="254" t="s">
        <v>120</v>
      </c>
      <c r="H3" s="255" t="s">
        <v>73</v>
      </c>
      <c r="I3" s="255" t="s">
        <v>408</v>
      </c>
      <c r="J3" s="256" t="s">
        <v>409</v>
      </c>
      <c r="K3" s="288" t="s">
        <v>1</v>
      </c>
      <c r="L3" s="289"/>
    </row>
    <row r="4" spans="1:13" s="20" customFormat="1" ht="18" customHeight="1" x14ac:dyDescent="0.3">
      <c r="A4" s="250"/>
      <c r="B4" s="250"/>
      <c r="C4" s="257" t="s">
        <v>108</v>
      </c>
      <c r="D4" s="258"/>
      <c r="E4" s="258"/>
      <c r="F4" s="258"/>
      <c r="G4" s="259">
        <f>SUMPRODUCT(($H$5:$H63=0)*$G$5:$G63*$K$5:$K63)+SUMPRODUCT(($H$5:$H63&gt;0)*$H$5:$H63*$K$5:$K63)</f>
        <v>0</v>
      </c>
      <c r="H4" s="260"/>
      <c r="I4" s="261">
        <f>SUMPRODUCT(K5:K83,I5:I83)</f>
        <v>0</v>
      </c>
      <c r="J4" s="262">
        <f>SUMPRODUCT(K5:K83,J5:J83)</f>
        <v>0</v>
      </c>
      <c r="K4" s="290">
        <f>SUM(K5:K83)</f>
        <v>0</v>
      </c>
      <c r="L4" s="291" t="s">
        <v>125</v>
      </c>
    </row>
    <row r="5" spans="1:13" s="1" customFormat="1" ht="34.5" customHeight="1" x14ac:dyDescent="0.3">
      <c r="A5" s="271">
        <v>4640026031105</v>
      </c>
      <c r="B5" s="272" t="s">
        <v>111</v>
      </c>
      <c r="C5" s="273" t="s">
        <v>332</v>
      </c>
      <c r="D5" s="274" t="s">
        <v>157</v>
      </c>
      <c r="E5" s="274">
        <v>1040</v>
      </c>
      <c r="F5" s="275" t="s">
        <v>294</v>
      </c>
      <c r="G5" s="145">
        <v>1390</v>
      </c>
      <c r="H5" s="146">
        <v>750</v>
      </c>
      <c r="I5" s="284">
        <f t="shared" ref="I5:I19" si="0">H5*0.8</f>
        <v>600</v>
      </c>
      <c r="J5" s="148">
        <f t="shared" ref="J5:J19" si="1">H5/1.7</f>
        <v>441.1764705882353</v>
      </c>
      <c r="K5" s="292"/>
      <c r="L5" s="293" t="s">
        <v>125</v>
      </c>
    </row>
    <row r="6" spans="1:13" s="21" customFormat="1" ht="32.25" customHeight="1" x14ac:dyDescent="0.3">
      <c r="A6" s="267">
        <v>4640026030979</v>
      </c>
      <c r="B6" s="276" t="s">
        <v>37</v>
      </c>
      <c r="C6" s="100" t="s">
        <v>342</v>
      </c>
      <c r="D6" s="199" t="s">
        <v>158</v>
      </c>
      <c r="E6" s="199">
        <v>132</v>
      </c>
      <c r="F6" s="275" t="s">
        <v>272</v>
      </c>
      <c r="G6" s="145">
        <v>495</v>
      </c>
      <c r="H6" s="146">
        <v>200</v>
      </c>
      <c r="I6" s="284">
        <f t="shared" si="0"/>
        <v>160</v>
      </c>
      <c r="J6" s="148">
        <f t="shared" si="1"/>
        <v>117.64705882352942</v>
      </c>
      <c r="K6" s="292"/>
      <c r="L6" s="293" t="s">
        <v>125</v>
      </c>
      <c r="M6" s="112"/>
    </row>
    <row r="7" spans="1:13" s="1" customFormat="1" ht="27.75" customHeight="1" x14ac:dyDescent="0.3">
      <c r="A7" s="267">
        <v>4640026031006</v>
      </c>
      <c r="B7" s="276" t="s">
        <v>90</v>
      </c>
      <c r="C7" s="100" t="s">
        <v>333</v>
      </c>
      <c r="D7" s="199" t="s">
        <v>158</v>
      </c>
      <c r="E7" s="199">
        <v>132</v>
      </c>
      <c r="F7" s="275" t="s">
        <v>272</v>
      </c>
      <c r="G7" s="145">
        <v>575</v>
      </c>
      <c r="H7" s="146">
        <v>250</v>
      </c>
      <c r="I7" s="284">
        <f t="shared" si="0"/>
        <v>200</v>
      </c>
      <c r="J7" s="148">
        <f t="shared" si="1"/>
        <v>147.05882352941177</v>
      </c>
      <c r="K7" s="292"/>
      <c r="L7" s="293" t="s">
        <v>125</v>
      </c>
      <c r="M7" s="112"/>
    </row>
    <row r="8" spans="1:13" s="21" customFormat="1" ht="38.25" customHeight="1" x14ac:dyDescent="0.3">
      <c r="A8" s="277" t="s">
        <v>51</v>
      </c>
      <c r="B8" s="277" t="s">
        <v>50</v>
      </c>
      <c r="C8" s="278" t="s">
        <v>334</v>
      </c>
      <c r="D8" s="199" t="s">
        <v>160</v>
      </c>
      <c r="E8" s="199">
        <v>190</v>
      </c>
      <c r="F8" s="275" t="s">
        <v>177</v>
      </c>
      <c r="G8" s="191">
        <v>1150</v>
      </c>
      <c r="H8" s="149">
        <v>500</v>
      </c>
      <c r="I8" s="284">
        <f t="shared" si="0"/>
        <v>400</v>
      </c>
      <c r="J8" s="148">
        <f t="shared" si="1"/>
        <v>294.11764705882354</v>
      </c>
      <c r="K8" s="294"/>
      <c r="L8" s="295" t="s">
        <v>125</v>
      </c>
    </row>
    <row r="9" spans="1:13" s="101" customFormat="1" ht="24" customHeight="1" x14ac:dyDescent="0.3">
      <c r="A9" s="267">
        <v>4640026032140</v>
      </c>
      <c r="B9" s="267" t="s">
        <v>225</v>
      </c>
      <c r="C9" s="100" t="s">
        <v>335</v>
      </c>
      <c r="D9" s="199" t="s">
        <v>160</v>
      </c>
      <c r="E9" s="199">
        <v>173</v>
      </c>
      <c r="F9" s="275" t="s">
        <v>286</v>
      </c>
      <c r="G9" s="269">
        <v>570</v>
      </c>
      <c r="H9" s="164">
        <v>300</v>
      </c>
      <c r="I9" s="284">
        <f t="shared" si="0"/>
        <v>240</v>
      </c>
      <c r="J9" s="148">
        <f t="shared" si="1"/>
        <v>176.47058823529412</v>
      </c>
      <c r="K9" s="294"/>
      <c r="L9" s="296" t="s">
        <v>125</v>
      </c>
    </row>
    <row r="10" spans="1:13" s="21" customFormat="1" ht="22.2" customHeight="1" x14ac:dyDescent="0.3">
      <c r="A10" s="267">
        <v>4640026030849</v>
      </c>
      <c r="B10" s="267" t="s">
        <v>92</v>
      </c>
      <c r="C10" s="268" t="s">
        <v>343</v>
      </c>
      <c r="D10" s="199" t="s">
        <v>165</v>
      </c>
      <c r="E10" s="199">
        <v>270</v>
      </c>
      <c r="F10" s="275" t="s">
        <v>182</v>
      </c>
      <c r="G10" s="270">
        <v>895</v>
      </c>
      <c r="H10" s="164">
        <v>250</v>
      </c>
      <c r="I10" s="284">
        <f t="shared" si="0"/>
        <v>200</v>
      </c>
      <c r="J10" s="148">
        <f t="shared" si="1"/>
        <v>147.05882352941177</v>
      </c>
      <c r="K10" s="294"/>
      <c r="L10" s="296" t="s">
        <v>125</v>
      </c>
      <c r="M10" s="112"/>
    </row>
    <row r="11" spans="1:13" s="101" customFormat="1" ht="24" customHeight="1" x14ac:dyDescent="0.3">
      <c r="A11" s="279">
        <v>4640026031471</v>
      </c>
      <c r="B11" s="276" t="s">
        <v>258</v>
      </c>
      <c r="C11" s="100" t="s">
        <v>321</v>
      </c>
      <c r="D11" s="199" t="s">
        <v>257</v>
      </c>
      <c r="E11" s="199">
        <v>135</v>
      </c>
      <c r="F11" s="275" t="s">
        <v>272</v>
      </c>
      <c r="G11" s="269">
        <v>290</v>
      </c>
      <c r="H11" s="149">
        <v>150</v>
      </c>
      <c r="I11" s="284">
        <f t="shared" si="0"/>
        <v>120</v>
      </c>
      <c r="J11" s="148">
        <f t="shared" si="1"/>
        <v>88.235294117647058</v>
      </c>
      <c r="K11" s="294"/>
      <c r="L11" s="297" t="s">
        <v>125</v>
      </c>
      <c r="M11" s="112"/>
    </row>
    <row r="12" spans="1:13" s="101" customFormat="1" ht="21" customHeight="1" x14ac:dyDescent="0.3">
      <c r="A12" s="267">
        <v>4640026031488</v>
      </c>
      <c r="B12" s="276" t="s">
        <v>259</v>
      </c>
      <c r="C12" s="100" t="s">
        <v>322</v>
      </c>
      <c r="D12" s="199" t="s">
        <v>257</v>
      </c>
      <c r="E12" s="199">
        <v>135</v>
      </c>
      <c r="F12" s="275" t="s">
        <v>272</v>
      </c>
      <c r="G12" s="269">
        <v>290</v>
      </c>
      <c r="H12" s="149">
        <v>150</v>
      </c>
      <c r="I12" s="284">
        <f t="shared" si="0"/>
        <v>120</v>
      </c>
      <c r="J12" s="148">
        <f t="shared" si="1"/>
        <v>88.235294117647058</v>
      </c>
      <c r="K12" s="294"/>
      <c r="L12" s="297" t="s">
        <v>125</v>
      </c>
      <c r="M12" s="112"/>
    </row>
    <row r="13" spans="1:13" s="21" customFormat="1" ht="22.2" customHeight="1" x14ac:dyDescent="0.3">
      <c r="A13" s="280">
        <v>4640026031143</v>
      </c>
      <c r="B13" s="281" t="s">
        <v>188</v>
      </c>
      <c r="C13" s="282" t="s">
        <v>336</v>
      </c>
      <c r="D13" s="199" t="s">
        <v>243</v>
      </c>
      <c r="E13" s="199">
        <v>238</v>
      </c>
      <c r="F13" s="275" t="s">
        <v>280</v>
      </c>
      <c r="G13" s="269">
        <v>510</v>
      </c>
      <c r="H13" s="149">
        <v>300</v>
      </c>
      <c r="I13" s="284">
        <f t="shared" si="0"/>
        <v>240</v>
      </c>
      <c r="J13" s="148">
        <f t="shared" si="1"/>
        <v>176.47058823529412</v>
      </c>
      <c r="K13" s="294"/>
      <c r="L13" s="297" t="s">
        <v>125</v>
      </c>
      <c r="M13" s="112"/>
    </row>
    <row r="14" spans="1:13" s="21" customFormat="1" ht="22.2" customHeight="1" x14ac:dyDescent="0.3">
      <c r="A14" s="280">
        <v>4640026031129</v>
      </c>
      <c r="B14" s="281" t="s">
        <v>150</v>
      </c>
      <c r="C14" s="282" t="s">
        <v>337</v>
      </c>
      <c r="D14" s="199" t="s">
        <v>156</v>
      </c>
      <c r="E14" s="199">
        <v>238</v>
      </c>
      <c r="F14" s="275" t="s">
        <v>280</v>
      </c>
      <c r="G14" s="269">
        <v>510</v>
      </c>
      <c r="H14" s="149">
        <v>300</v>
      </c>
      <c r="I14" s="284">
        <f t="shared" si="0"/>
        <v>240</v>
      </c>
      <c r="J14" s="148">
        <f t="shared" si="1"/>
        <v>176.47058823529412</v>
      </c>
      <c r="K14" s="294"/>
      <c r="L14" s="297" t="s">
        <v>125</v>
      </c>
      <c r="M14" s="112"/>
    </row>
    <row r="15" spans="1:13" s="21" customFormat="1" ht="22.2" customHeight="1" x14ac:dyDescent="0.3">
      <c r="A15" s="280">
        <v>4640026031136</v>
      </c>
      <c r="B15" s="283" t="s">
        <v>151</v>
      </c>
      <c r="C15" s="100" t="s">
        <v>338</v>
      </c>
      <c r="D15" s="199" t="s">
        <v>156</v>
      </c>
      <c r="E15" s="199">
        <v>238</v>
      </c>
      <c r="F15" s="275" t="s">
        <v>280</v>
      </c>
      <c r="G15" s="269">
        <v>550</v>
      </c>
      <c r="H15" s="149">
        <v>250</v>
      </c>
      <c r="I15" s="284">
        <f t="shared" si="0"/>
        <v>200</v>
      </c>
      <c r="J15" s="148">
        <f t="shared" si="1"/>
        <v>147.05882352941177</v>
      </c>
      <c r="K15" s="294"/>
      <c r="L15" s="297" t="s">
        <v>125</v>
      </c>
      <c r="M15" s="112"/>
    </row>
    <row r="16" spans="1:13" ht="29.25" customHeight="1" x14ac:dyDescent="0.3">
      <c r="A16" s="280">
        <v>4640026032110</v>
      </c>
      <c r="B16" s="281" t="s">
        <v>301</v>
      </c>
      <c r="C16" s="282" t="s">
        <v>339</v>
      </c>
      <c r="D16" s="199" t="s">
        <v>200</v>
      </c>
      <c r="E16" s="199">
        <v>393</v>
      </c>
      <c r="F16" s="275" t="s">
        <v>278</v>
      </c>
      <c r="G16" s="269">
        <v>350</v>
      </c>
      <c r="H16" s="149">
        <v>300</v>
      </c>
      <c r="I16" s="284">
        <f t="shared" si="0"/>
        <v>240</v>
      </c>
      <c r="J16" s="148">
        <f t="shared" si="1"/>
        <v>176.47058823529412</v>
      </c>
      <c r="K16" s="294"/>
      <c r="L16" s="297" t="s">
        <v>125</v>
      </c>
    </row>
    <row r="17" spans="1:12" ht="32.25" customHeight="1" x14ac:dyDescent="0.3">
      <c r="A17" s="280">
        <v>4640026032103</v>
      </c>
      <c r="B17" s="281" t="s">
        <v>302</v>
      </c>
      <c r="C17" s="282" t="s">
        <v>340</v>
      </c>
      <c r="D17" s="199" t="s">
        <v>200</v>
      </c>
      <c r="E17" s="199">
        <v>393</v>
      </c>
      <c r="F17" s="275" t="s">
        <v>278</v>
      </c>
      <c r="G17" s="269">
        <v>350</v>
      </c>
      <c r="H17" s="149">
        <v>300</v>
      </c>
      <c r="I17" s="284">
        <f t="shared" si="0"/>
        <v>240</v>
      </c>
      <c r="J17" s="148">
        <f t="shared" si="1"/>
        <v>176.47058823529412</v>
      </c>
      <c r="K17" s="294"/>
      <c r="L17" s="297" t="s">
        <v>125</v>
      </c>
    </row>
    <row r="18" spans="1:12" ht="32.25" customHeight="1" x14ac:dyDescent="0.3">
      <c r="A18" s="280">
        <v>4640026032127</v>
      </c>
      <c r="B18" s="281" t="s">
        <v>303</v>
      </c>
      <c r="C18" s="282" t="s">
        <v>341</v>
      </c>
      <c r="D18" s="199" t="s">
        <v>200</v>
      </c>
      <c r="E18" s="199">
        <v>393</v>
      </c>
      <c r="F18" s="275" t="s">
        <v>278</v>
      </c>
      <c r="G18" s="269">
        <v>390</v>
      </c>
      <c r="H18" s="149">
        <v>300</v>
      </c>
      <c r="I18" s="284">
        <f t="shared" si="0"/>
        <v>240</v>
      </c>
      <c r="J18" s="148">
        <f t="shared" si="1"/>
        <v>176.47058823529412</v>
      </c>
      <c r="K18" s="294"/>
      <c r="L18" s="297" t="s">
        <v>125</v>
      </c>
    </row>
    <row r="19" spans="1:12" ht="30.75" customHeight="1" thickBot="1" x14ac:dyDescent="0.35">
      <c r="A19" s="280">
        <v>4640026032134</v>
      </c>
      <c r="B19" s="281" t="s">
        <v>304</v>
      </c>
      <c r="C19" s="282" t="s">
        <v>341</v>
      </c>
      <c r="D19" s="199" t="s">
        <v>105</v>
      </c>
      <c r="E19" s="199">
        <v>393</v>
      </c>
      <c r="F19" s="275" t="s">
        <v>278</v>
      </c>
      <c r="G19" s="285">
        <v>450</v>
      </c>
      <c r="H19" s="151">
        <v>400</v>
      </c>
      <c r="I19" s="286">
        <f t="shared" si="0"/>
        <v>320</v>
      </c>
      <c r="J19" s="287">
        <f t="shared" si="1"/>
        <v>235.29411764705884</v>
      </c>
      <c r="K19" s="298"/>
      <c r="L19" s="299" t="s">
        <v>125</v>
      </c>
    </row>
  </sheetData>
  <sheetProtection password="CC71" sheet="1" objects="1" scenarios="1" autoFilter="0"/>
  <mergeCells count="1">
    <mergeCell ref="G2:J2"/>
  </mergeCells>
  <conditionalFormatting sqref="B20:B1048576 B3">
    <cfRule type="duplicateValues" dxfId="35" priority="110"/>
  </conditionalFormatting>
  <conditionalFormatting sqref="A20:A1048576 A3">
    <cfRule type="duplicateValues" dxfId="34" priority="111"/>
  </conditionalFormatting>
  <conditionalFormatting sqref="B4">
    <cfRule type="duplicateValues" dxfId="33" priority="108"/>
  </conditionalFormatting>
  <conditionalFormatting sqref="A4">
    <cfRule type="duplicateValues" dxfId="32" priority="109"/>
  </conditionalFormatting>
  <conditionalFormatting sqref="B1">
    <cfRule type="duplicateValues" dxfId="31" priority="107"/>
  </conditionalFormatting>
  <conditionalFormatting sqref="B20:B1048576 B1:B4">
    <cfRule type="duplicateValues" dxfId="30" priority="88"/>
  </conditionalFormatting>
  <conditionalFormatting sqref="B5">
    <cfRule type="duplicateValues" dxfId="29" priority="72"/>
  </conditionalFormatting>
  <conditionalFormatting sqref="A5">
    <cfRule type="duplicateValues" dxfId="28" priority="73"/>
  </conditionalFormatting>
  <conditionalFormatting sqref="B8">
    <cfRule type="duplicateValues" dxfId="27" priority="63"/>
  </conditionalFormatting>
  <conditionalFormatting sqref="A8">
    <cfRule type="duplicateValues" dxfId="26" priority="62"/>
  </conditionalFormatting>
  <conditionalFormatting sqref="B9">
    <cfRule type="duplicateValues" dxfId="25" priority="47"/>
  </conditionalFormatting>
  <conditionalFormatting sqref="A9">
    <cfRule type="duplicateValues" dxfId="24" priority="48"/>
  </conditionalFormatting>
  <conditionalFormatting sqref="B9">
    <cfRule type="duplicateValues" dxfId="23" priority="45"/>
    <cfRule type="duplicateValues" dxfId="22" priority="46"/>
  </conditionalFormatting>
  <conditionalFormatting sqref="B10">
    <cfRule type="duplicateValues" dxfId="21" priority="41"/>
  </conditionalFormatting>
  <conditionalFormatting sqref="A10">
    <cfRule type="duplicateValues" dxfId="20" priority="42"/>
  </conditionalFormatting>
  <conditionalFormatting sqref="A11:A12">
    <cfRule type="duplicateValues" dxfId="19" priority="30"/>
  </conditionalFormatting>
  <conditionalFormatting sqref="B11">
    <cfRule type="duplicateValues" dxfId="18" priority="29"/>
  </conditionalFormatting>
  <conditionalFormatting sqref="B11">
    <cfRule type="duplicateValues" dxfId="17" priority="28"/>
  </conditionalFormatting>
  <conditionalFormatting sqref="B12">
    <cfRule type="duplicateValues" dxfId="16" priority="27"/>
  </conditionalFormatting>
  <conditionalFormatting sqref="B12">
    <cfRule type="duplicateValues" dxfId="15" priority="26"/>
  </conditionalFormatting>
  <conditionalFormatting sqref="B14:B15">
    <cfRule type="duplicateValues" dxfId="14" priority="21"/>
  </conditionalFormatting>
  <conditionalFormatting sqref="A14:A15">
    <cfRule type="duplicateValues" dxfId="13" priority="22"/>
  </conditionalFormatting>
  <conditionalFormatting sqref="B13">
    <cfRule type="duplicateValues" dxfId="12" priority="14"/>
  </conditionalFormatting>
  <conditionalFormatting sqref="A13">
    <cfRule type="duplicateValues" dxfId="11" priority="15"/>
  </conditionalFormatting>
  <conditionalFormatting sqref="B16:B18">
    <cfRule type="duplicateValues" dxfId="10" priority="6"/>
  </conditionalFormatting>
  <conditionalFormatting sqref="A16:A18">
    <cfRule type="duplicateValues" dxfId="9" priority="7"/>
  </conditionalFormatting>
  <conditionalFormatting sqref="B19">
    <cfRule type="duplicateValues" dxfId="8" priority="2"/>
  </conditionalFormatting>
  <conditionalFormatting sqref="A19">
    <cfRule type="duplicateValues" dxfId="7" priority="3"/>
  </conditionalFormatting>
  <conditionalFormatting sqref="B16:B19">
    <cfRule type="duplicateValues" dxfId="6" priority="1"/>
  </conditionalFormatting>
  <conditionalFormatting sqref="B6:B7">
    <cfRule type="duplicateValues" dxfId="5" priority="1479"/>
  </conditionalFormatting>
  <conditionalFormatting sqref="A6:A7">
    <cfRule type="duplicateValues" dxfId="4" priority="1480"/>
  </conditionalFormatting>
  <conditionalFormatting sqref="B13:B15">
    <cfRule type="duplicateValues" dxfId="3" priority="1484"/>
  </conditionalFormatting>
  <conditionalFormatting sqref="B10">
    <cfRule type="duplicateValues" dxfId="2" priority="1488"/>
    <cfRule type="duplicateValues" dxfId="1" priority="1489"/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7" operator="containsText" id="{AB12D1B0-8CA5-4024-A145-A9B95EB0ADD6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КАТАЛОГ</vt:lpstr>
      <vt:lpstr>SPA</vt:lpstr>
      <vt:lpstr>AXIPRO Лицо</vt:lpstr>
      <vt:lpstr>BARBER</vt:lpstr>
      <vt:lpstr>Care Line</vt:lpstr>
      <vt:lpstr>Hair Line</vt:lpstr>
      <vt:lpstr>SUMMER</vt:lpstr>
      <vt:lpstr>SALE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</dc:creator>
  <cp:lastModifiedBy>Марина</cp:lastModifiedBy>
  <cp:lastPrinted>2020-06-30T07:57:19Z</cp:lastPrinted>
  <dcterms:created xsi:type="dcterms:W3CDTF">2017-07-20T08:51:53Z</dcterms:created>
  <dcterms:modified xsi:type="dcterms:W3CDTF">2021-02-17T09:08:09Z</dcterms:modified>
</cp:coreProperties>
</file>