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70" windowWidth="12510" windowHeight="889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82" i="2" l="1"/>
  <c r="G181" i="2"/>
  <c r="H181" i="2" s="1"/>
  <c r="H180" i="2"/>
  <c r="G180" i="2"/>
  <c r="G179" i="2"/>
  <c r="H179" i="2" s="1"/>
  <c r="H178" i="2"/>
  <c r="G178" i="2"/>
  <c r="G177" i="2"/>
  <c r="H177" i="2" s="1"/>
  <c r="G175" i="2"/>
  <c r="H175" i="2" s="1"/>
  <c r="G173" i="2"/>
  <c r="H173" i="2" s="1"/>
  <c r="H172" i="2"/>
  <c r="G172" i="2"/>
  <c r="G171" i="2"/>
  <c r="H171" i="2" s="1"/>
  <c r="H170" i="2"/>
  <c r="G170" i="2"/>
  <c r="G167" i="2"/>
  <c r="H167" i="2" s="1"/>
  <c r="G165" i="2"/>
  <c r="H165" i="2" s="1"/>
  <c r="H162" i="2"/>
  <c r="G162" i="2"/>
  <c r="G161" i="2"/>
  <c r="H161" i="2" s="1"/>
  <c r="H160" i="2"/>
  <c r="G160" i="2"/>
  <c r="A160" i="2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G159" i="2"/>
  <c r="G184" i="2" s="1"/>
  <c r="I155" i="2"/>
  <c r="G155" i="2"/>
  <c r="G154" i="2"/>
  <c r="I154" i="2" s="1"/>
  <c r="I153" i="2"/>
  <c r="G153" i="2"/>
  <c r="G152" i="2"/>
  <c r="I152" i="2" s="1"/>
  <c r="I151" i="2"/>
  <c r="G151" i="2"/>
  <c r="G150" i="2"/>
  <c r="I150" i="2" s="1"/>
  <c r="I149" i="2"/>
  <c r="G149" i="2"/>
  <c r="G148" i="2"/>
  <c r="I148" i="2" s="1"/>
  <c r="I147" i="2"/>
  <c r="G147" i="2"/>
  <c r="G146" i="2"/>
  <c r="I146" i="2" s="1"/>
  <c r="I145" i="2"/>
  <c r="G145" i="2"/>
  <c r="I141" i="2"/>
  <c r="G141" i="2"/>
  <c r="G140" i="2"/>
  <c r="I140" i="2" s="1"/>
  <c r="I139" i="2"/>
  <c r="G139" i="2"/>
  <c r="G136" i="2"/>
  <c r="I136" i="2" s="1"/>
  <c r="I135" i="2"/>
  <c r="G135" i="2"/>
  <c r="G134" i="2"/>
  <c r="I134" i="2" s="1"/>
  <c r="I133" i="2"/>
  <c r="G133" i="2"/>
  <c r="G132" i="2"/>
  <c r="I132" i="2" s="1"/>
  <c r="I131" i="2"/>
  <c r="G131" i="2"/>
  <c r="G130" i="2"/>
  <c r="I130" i="2" s="1"/>
  <c r="G128" i="2"/>
  <c r="I128" i="2" s="1"/>
  <c r="I127" i="2"/>
  <c r="G127" i="2"/>
  <c r="G126" i="2"/>
  <c r="I126" i="2" s="1"/>
  <c r="I125" i="2"/>
  <c r="G125" i="2"/>
  <c r="I123" i="2"/>
  <c r="G123" i="2"/>
  <c r="G122" i="2"/>
  <c r="I122" i="2" s="1"/>
  <c r="I121" i="2"/>
  <c r="G121" i="2"/>
  <c r="G120" i="2"/>
  <c r="I120" i="2" s="1"/>
  <c r="I119" i="2"/>
  <c r="G119" i="2"/>
  <c r="A119" i="2"/>
  <c r="A120" i="2" s="1"/>
  <c r="A121" i="2" s="1"/>
  <c r="A122" i="2" s="1"/>
  <c r="A123" i="2" s="1"/>
  <c r="A124" i="2" s="1"/>
  <c r="A125" i="2" s="1"/>
  <c r="A126" i="2" s="1"/>
  <c r="G118" i="2"/>
  <c r="I118" i="2" s="1"/>
  <c r="A118" i="2"/>
  <c r="I117" i="2"/>
  <c r="G117" i="2"/>
  <c r="G156" i="2" s="1"/>
  <c r="H159" i="2" l="1"/>
  <c r="H184" i="2" s="1"/>
  <c r="A127" i="2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28" i="2"/>
  <c r="A130" i="2" s="1"/>
  <c r="I156" i="2"/>
  <c r="J112" i="2" l="1"/>
  <c r="H112" i="2"/>
  <c r="H111" i="2"/>
  <c r="J111" i="2" s="1"/>
  <c r="J110" i="2"/>
  <c r="H110" i="2"/>
  <c r="H109" i="2"/>
  <c r="J109" i="2" s="1"/>
  <c r="J108" i="2"/>
  <c r="H108" i="2"/>
  <c r="H107" i="2"/>
  <c r="J107" i="2" s="1"/>
  <c r="J106" i="2"/>
  <c r="H106" i="2"/>
  <c r="H105" i="2"/>
  <c r="J105" i="2" s="1"/>
  <c r="J104" i="2"/>
  <c r="H104" i="2"/>
  <c r="H103" i="2"/>
  <c r="J103" i="2" s="1"/>
  <c r="J102" i="2"/>
  <c r="H102" i="2"/>
  <c r="H101" i="2"/>
  <c r="J101" i="2" s="1"/>
  <c r="J100" i="2"/>
  <c r="H100" i="2"/>
  <c r="H99" i="2"/>
  <c r="J99" i="2" s="1"/>
  <c r="J98" i="2"/>
  <c r="H98" i="2"/>
  <c r="H97" i="2"/>
  <c r="J97" i="2" s="1"/>
  <c r="J96" i="2"/>
  <c r="H96" i="2"/>
  <c r="H95" i="2"/>
  <c r="J95" i="2" s="1"/>
  <c r="J94" i="2"/>
  <c r="H94" i="2"/>
  <c r="H93" i="2"/>
  <c r="J93" i="2" s="1"/>
  <c r="J92" i="2"/>
  <c r="H92" i="2"/>
  <c r="H91" i="2"/>
  <c r="J91" i="2" s="1"/>
  <c r="J90" i="2"/>
  <c r="H90" i="2"/>
  <c r="H89" i="2"/>
  <c r="J89" i="2" s="1"/>
  <c r="J88" i="2"/>
  <c r="H88" i="2"/>
  <c r="H87" i="2"/>
  <c r="J87" i="2" s="1"/>
  <c r="J86" i="2"/>
  <c r="H86" i="2"/>
  <c r="H85" i="2"/>
  <c r="J85" i="2" s="1"/>
  <c r="J84" i="2"/>
  <c r="H84" i="2"/>
  <c r="H83" i="2"/>
  <c r="J83" i="2" s="1"/>
  <c r="J82" i="2"/>
  <c r="H82" i="2"/>
  <c r="H81" i="2"/>
  <c r="J81" i="2" s="1"/>
  <c r="J80" i="2"/>
  <c r="H80" i="2"/>
  <c r="H79" i="2"/>
  <c r="J79" i="2" s="1"/>
  <c r="J78" i="2"/>
  <c r="H78" i="2"/>
  <c r="H77" i="2"/>
  <c r="J77" i="2" s="1"/>
  <c r="J76" i="2"/>
  <c r="H76" i="2"/>
  <c r="H75" i="2"/>
  <c r="J75" i="2" s="1"/>
  <c r="J74" i="2"/>
  <c r="H74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H73" i="2"/>
  <c r="J73" i="2" s="1"/>
  <c r="A73" i="2"/>
  <c r="J72" i="2"/>
  <c r="H72" i="2"/>
  <c r="I68" i="2" l="1"/>
  <c r="K68" i="2" s="1"/>
  <c r="I67" i="2"/>
  <c r="K67" i="2" s="1"/>
  <c r="I66" i="2"/>
  <c r="K66" i="2" s="1"/>
  <c r="I65" i="2"/>
  <c r="K65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K57" i="2"/>
  <c r="I57" i="2"/>
  <c r="I56" i="2"/>
  <c r="K56" i="2" s="1"/>
  <c r="K55" i="2"/>
  <c r="I55" i="2"/>
  <c r="I54" i="2"/>
  <c r="K54" i="2" s="1"/>
  <c r="K53" i="2"/>
  <c r="I53" i="2"/>
  <c r="I52" i="2"/>
  <c r="K52" i="2" s="1"/>
  <c r="K51" i="2"/>
  <c r="I51" i="2"/>
  <c r="I50" i="2"/>
  <c r="K50" i="2" s="1"/>
  <c r="K49" i="2"/>
  <c r="I49" i="2"/>
  <c r="I48" i="2"/>
  <c r="K48" i="2" s="1"/>
  <c r="K47" i="2"/>
  <c r="I47" i="2"/>
  <c r="I46" i="2"/>
  <c r="K46" i="2" s="1"/>
  <c r="K45" i="2"/>
  <c r="I45" i="2"/>
  <c r="I44" i="2"/>
  <c r="K44" i="2" s="1"/>
  <c r="K43" i="2"/>
  <c r="I43" i="2"/>
  <c r="I42" i="2"/>
  <c r="K42" i="2" s="1"/>
  <c r="K41" i="2"/>
  <c r="I41" i="2"/>
  <c r="I40" i="2"/>
  <c r="K40" i="2" s="1"/>
  <c r="K39" i="2"/>
  <c r="I39" i="2"/>
  <c r="I38" i="2"/>
  <c r="K38" i="2" s="1"/>
  <c r="K37" i="2"/>
  <c r="I37" i="2"/>
  <c r="I36" i="2"/>
  <c r="K36" i="2" s="1"/>
  <c r="K35" i="2"/>
  <c r="I35" i="2"/>
  <c r="I34" i="2"/>
  <c r="K34" i="2" s="1"/>
  <c r="K33" i="2"/>
  <c r="I33" i="2"/>
  <c r="I32" i="2"/>
  <c r="K32" i="2" s="1"/>
  <c r="K31" i="2"/>
  <c r="I31" i="2"/>
  <c r="I30" i="2"/>
  <c r="K30" i="2" s="1"/>
  <c r="K29" i="2"/>
  <c r="I29" i="2"/>
  <c r="I28" i="2"/>
  <c r="K28" i="2" s="1"/>
  <c r="K27" i="2"/>
  <c r="I27" i="2"/>
  <c r="I26" i="2"/>
  <c r="K26" i="2" s="1"/>
  <c r="K25" i="2"/>
  <c r="I25" i="2"/>
  <c r="I24" i="2"/>
  <c r="K24" i="2" s="1"/>
  <c r="K23" i="2"/>
  <c r="I23" i="2"/>
  <c r="I22" i="2"/>
  <c r="K22" i="2" s="1"/>
  <c r="K21" i="2"/>
  <c r="I21" i="2"/>
  <c r="I20" i="2"/>
  <c r="K20" i="2" s="1"/>
  <c r="K19" i="2"/>
  <c r="I19" i="2"/>
  <c r="I18" i="2"/>
  <c r="K18" i="2" s="1"/>
  <c r="K17" i="2"/>
  <c r="I17" i="2"/>
  <c r="I16" i="2"/>
  <c r="K16" i="2" s="1"/>
  <c r="K15" i="2"/>
  <c r="I15" i="2"/>
  <c r="I14" i="2"/>
  <c r="K14" i="2" s="1"/>
  <c r="K13" i="2"/>
  <c r="I13" i="2"/>
  <c r="I12" i="2"/>
  <c r="K12" i="2" s="1"/>
  <c r="K11" i="2"/>
  <c r="I11" i="2"/>
  <c r="I10" i="2"/>
  <c r="K10" i="2" s="1"/>
  <c r="K9" i="2"/>
  <c r="I9" i="2"/>
  <c r="I8" i="2"/>
  <c r="K8" i="2" s="1"/>
  <c r="K7" i="2"/>
  <c r="I7" i="2"/>
  <c r="I6" i="2"/>
  <c r="K6" i="2" s="1"/>
  <c r="K5" i="2"/>
  <c r="I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I4" i="2"/>
  <c r="K4" i="2" s="1"/>
  <c r="A4" i="2"/>
  <c r="K3" i="2"/>
  <c r="I3" i="2"/>
  <c r="I69" i="2" s="1"/>
  <c r="K69" i="2" l="1"/>
</calcChain>
</file>

<file path=xl/sharedStrings.xml><?xml version="1.0" encoding="utf-8"?>
<sst xmlns="http://schemas.openxmlformats.org/spreadsheetml/2006/main" count="623" uniqueCount="549">
  <si>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</si>
  <si>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</si>
  <si>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</si>
  <si>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</si>
  <si>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</si>
  <si>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</si>
  <si>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</si>
  <si>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</si>
  <si>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</si>
  <si>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</si>
  <si>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</si>
  <si>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</si>
  <si>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</si>
  <si>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</si>
  <si>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</si>
  <si>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</si>
  <si>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</si>
  <si>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</si>
  <si>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</si>
  <si>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</si>
  <si>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</si>
  <si>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</si>
  <si>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</si>
  <si>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</si>
  <si>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</si>
  <si>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</si>
  <si>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</si>
  <si>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</si>
  <si>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</si>
  <si>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</si>
  <si>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</si>
  <si>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</si>
  <si>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</si>
  <si>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</si>
  <si>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</si>
  <si>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</si>
  <si>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</si>
  <si>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</si>
  <si>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</si>
  <si>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202818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</si>
  <si>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</si>
  <si>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</si>
  <si>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</si>
  <si>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</si>
  <si>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</si>
  <si>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</si>
  <si>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</si>
  <si>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</si>
  <si>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</si>
  <si>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</si>
  <si>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</si>
  <si>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</si>
  <si>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</si>
  <si>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</si>
  <si>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</si>
  <si>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</si>
  <si>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</si>
  <si>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</si>
  <si>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</si>
  <si>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</si>
  <si>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</si>
  <si>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</si>
  <si>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</si>
  <si>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</si>
  <si>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</si>
  <si>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</si>
  <si>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</si>
  <si>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</si>
  <si>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</si>
  <si>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</si>
  <si>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</si>
  <si>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</si>
  <si>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</si>
  <si>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</si>
  <si>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</si>
  <si>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</si>
  <si>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</si>
  <si>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</si>
  <si>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</si>
  <si>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824-11-85</t>
  </si>
  <si>
    <t>Ароматная. Д.1, кв1</t>
  </si>
  <si>
    <t>2721830</t>
  </si>
  <si>
    <t>Дудкина Галина Васильевна</t>
  </si>
  <si>
    <t>816-83-14</t>
  </si>
  <si>
    <t xml:space="preserve">Мирная, д.1, кв. 2 </t>
  </si>
  <si>
    <t>01.10.18</t>
  </si>
  <si>
    <t>0200209997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</si>
  <si>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</si>
  <si>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</si>
  <si>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</si>
  <si>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</si>
  <si>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</si>
  <si>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</si>
  <si>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</si>
  <si>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</si>
  <si>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Жиганова Татьяна Николаевна</t>
  </si>
  <si>
    <t>842-69-10</t>
  </si>
  <si>
    <t>Мирная, д.18, кв.1</t>
  </si>
  <si>
    <t xml:space="preserve">4.05.17 </t>
  </si>
  <si>
    <t>200042965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</si>
  <si>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</si>
  <si>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</si>
  <si>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</si>
  <si>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</si>
  <si>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</si>
  <si>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</si>
  <si>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</si>
  <si>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</si>
  <si>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</si>
  <si>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</si>
  <si>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</si>
  <si>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</si>
  <si>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</si>
  <si>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</si>
  <si>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</si>
  <si>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</si>
  <si>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</si>
  <si>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</si>
  <si>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</si>
  <si>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2020891</t>
  </si>
  <si>
    <t>842-33-56</t>
  </si>
  <si>
    <t>Мирная д.16, кв.1</t>
  </si>
  <si>
    <t>083672</t>
  </si>
  <si>
    <t xml:space="preserve"> 871-01-15</t>
  </si>
  <si>
    <t xml:space="preserve">Кузьменко Юрий Николаевич                            </t>
  </si>
  <si>
    <t>899-72-23</t>
  </si>
  <si>
    <t>Ароматная, д.40А</t>
  </si>
  <si>
    <t>28.04.15</t>
  </si>
  <si>
    <t>Кулик Лариса Юрьевна</t>
  </si>
  <si>
    <t>760-91-56</t>
  </si>
  <si>
    <t>12.10.16</t>
  </si>
  <si>
    <t>4098515</t>
  </si>
  <si>
    <t>843-32-81</t>
  </si>
  <si>
    <t>Мирная, д.33</t>
  </si>
  <si>
    <t>329386</t>
  </si>
  <si>
    <t xml:space="preserve">Малыш Лидия Григорьевна </t>
  </si>
  <si>
    <t>881-66-47</t>
  </si>
  <si>
    <t>Мирная, д.4, кв. 2</t>
  </si>
  <si>
    <t>0198485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</si>
  <si>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</si>
  <si>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</si>
  <si>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</si>
  <si>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</si>
  <si>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</si>
  <si>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</si>
  <si>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</si>
  <si>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</si>
  <si>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</si>
  <si>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</si>
  <si>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</si>
  <si>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</si>
  <si>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</si>
  <si>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</si>
  <si>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</si>
  <si>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</si>
  <si>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348434</t>
  </si>
  <si>
    <t>Пицына Анна Николаевна</t>
  </si>
  <si>
    <t>883-88-62</t>
  </si>
  <si>
    <t xml:space="preserve"> Мирная, д.2</t>
  </si>
  <si>
    <t>877-93-44</t>
  </si>
  <si>
    <t>Ароматная, д.7, кв. 12</t>
  </si>
  <si>
    <t xml:space="preserve">Рогожников Валентин Олегович                        </t>
  </si>
  <si>
    <t>823-99-73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</si>
  <si>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</si>
  <si>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</si>
  <si>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</si>
  <si>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</si>
  <si>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</si>
  <si>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>815-51-4</t>
  </si>
  <si>
    <t>30.10.14</t>
  </si>
  <si>
    <t>340378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</si>
  <si>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</si>
  <si>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</si>
  <si>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</si>
  <si>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</si>
  <si>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</si>
  <si>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</si>
  <si>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</si>
  <si>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</si>
  <si>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</si>
  <si>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</si>
  <si>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</si>
  <si>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</si>
  <si>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</si>
  <si>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</si>
  <si>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</si>
  <si>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</si>
  <si>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</si>
  <si>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 xml:space="preserve">Ароматная, д.2, кв. 1 </t>
  </si>
  <si>
    <t>036810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</si>
  <si>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</si>
  <si>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</si>
  <si>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</si>
  <si>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</si>
  <si>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</si>
  <si>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</si>
  <si>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</si>
  <si>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</si>
  <si>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</si>
  <si>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</si>
  <si>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</si>
  <si>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</si>
  <si>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>57 71360 А17</t>
  </si>
  <si>
    <t xml:space="preserve">Шумейко Иван Васильевич </t>
  </si>
  <si>
    <t>803-77-45</t>
  </si>
  <si>
    <t>Ясинская Татьяна Петровна</t>
  </si>
  <si>
    <t>Ароматнаяд,.1, кв.16</t>
  </si>
  <si>
    <t>0200230561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</si>
  <si>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</si>
  <si>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</si>
  <si>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</si>
  <si>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</si>
  <si>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</si>
  <si>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</si>
  <si>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</si>
  <si>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</si>
  <si>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</si>
  <si>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</si>
  <si>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Бабийчук Л.П.</t>
  </si>
  <si>
    <t>Бабкова О.В.</t>
  </si>
  <si>
    <t>Билык Н.С.</t>
  </si>
  <si>
    <t>Гоголь Н.Г.</t>
  </si>
  <si>
    <t>Денега Л.В.</t>
  </si>
  <si>
    <t>Денисова З.П.</t>
  </si>
  <si>
    <t>Жиганова Л.Ф.</t>
  </si>
  <si>
    <t>Заболотная Н.В.</t>
  </si>
  <si>
    <t>Козлова М.Я.</t>
  </si>
  <si>
    <t>Корнийчук Г.А.</t>
  </si>
  <si>
    <t>Кузнецова Е.В.</t>
  </si>
  <si>
    <t>Кузнецова Е.Г.</t>
  </si>
  <si>
    <t>Логвина М.И.</t>
  </si>
  <si>
    <t>Ляшок С.В.</t>
  </si>
  <si>
    <t>Мирошниченко С.Н.</t>
  </si>
  <si>
    <t>Мотыль В.П.</t>
  </si>
  <si>
    <t>Науменкова Н.В.</t>
  </si>
  <si>
    <t>Немытых Н.В.</t>
  </si>
  <si>
    <t>Рождествин С.А.</t>
  </si>
  <si>
    <t>Рождествина М.С.</t>
  </si>
  <si>
    <t>Рыбак Н.И.</t>
  </si>
  <si>
    <t>Рыбак П.И.</t>
  </si>
  <si>
    <t>Рыков И.Ю.</t>
  </si>
  <si>
    <t>Семерджиева Г.И.</t>
  </si>
  <si>
    <t>Соколенко В.П.</t>
  </si>
  <si>
    <t>Соколова Л.А.</t>
  </si>
  <si>
    <t>Тарасова Л.В.</t>
  </si>
  <si>
    <t>Тимофеев А.Б.</t>
  </si>
  <si>
    <t>Тураева А.А.</t>
  </si>
  <si>
    <t>Тураева Нат. Г.</t>
  </si>
  <si>
    <t>Чаленко Д.А.</t>
  </si>
  <si>
    <t>Шестоков Н.Б.</t>
  </si>
  <si>
    <t>Щеглов В.Н.</t>
  </si>
  <si>
    <t>Артеменков В.Д.</t>
  </si>
  <si>
    <t>Евстигнеева С.А.</t>
  </si>
  <si>
    <t>Елисеева В.С.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</si>
  <si>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</si>
  <si>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</si>
  <si>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</si>
  <si>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</si>
  <si>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</si>
  <si>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</si>
  <si>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</si>
  <si>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</si>
  <si>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</si>
  <si>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>Немаловская  Св.а Филипповн</t>
  </si>
  <si>
    <t>24.09.18</t>
  </si>
  <si>
    <t xml:space="preserve">Филиппова Мария  Теофановна (вместо Проскуренко)              </t>
  </si>
  <si>
    <t>15.06. 215</t>
  </si>
  <si>
    <t>Рогожникова Св.Васильевна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</si>
  <si>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</si>
  <si>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</si>
  <si>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</si>
  <si>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</si>
  <si>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</si>
  <si>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</si>
  <si>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поменять на РФ</t>
  </si>
  <si>
    <t>Губиев Тимофей Юрьевич</t>
  </si>
  <si>
    <t>871-01-15</t>
  </si>
  <si>
    <t>Ароматная,д.22</t>
  </si>
  <si>
    <t>28.02.2019</t>
  </si>
  <si>
    <t xml:space="preserve">Дяченко Любовь Владимировна </t>
  </si>
  <si>
    <t>Комаров С. Н. (на Тимур Губиев)</t>
  </si>
  <si>
    <t>на Губиев с 28.02.19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</si>
  <si>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</si>
  <si>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</si>
  <si>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</si>
  <si>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</si>
  <si>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</si>
  <si>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</si>
  <si>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</si>
  <si>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</si>
  <si>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</si>
  <si>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</si>
  <si>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</si>
  <si>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</si>
  <si>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</si>
  <si>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</si>
  <si>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</si>
  <si>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</si>
  <si>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</si>
  <si>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1800388914</t>
  </si>
  <si>
    <t>Козлова Мария Яковлевна</t>
  </si>
  <si>
    <t>042-96-79</t>
  </si>
  <si>
    <t xml:space="preserve">Мирная , д.9 </t>
  </si>
  <si>
    <t>01.04.19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</si>
  <si>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</si>
  <si>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</si>
  <si>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</si>
  <si>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</si>
  <si>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</si>
  <si>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</si>
  <si>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</si>
  <si>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</si>
  <si>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</si>
  <si>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</si>
  <si>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</si>
  <si>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</si>
  <si>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</si>
  <si>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</si>
  <si>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</si>
  <si>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</si>
  <si>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</si>
  <si>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</si>
  <si>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</si>
  <si>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</si>
  <si>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>Итого</t>
  </si>
  <si>
    <t xml:space="preserve"> </t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</si>
  <si>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АПРЕЛЬ  2019г.</t>
    </r>
  </si>
  <si>
    <t>показания на начало месяца</t>
  </si>
  <si>
    <t>показания на конец месяца</t>
  </si>
  <si>
    <t xml:space="preserve">разница  м.куб.  </t>
  </si>
  <si>
    <t>№ Дог.</t>
  </si>
  <si>
    <t xml:space="preserve">Анферов Андрей Владимирович </t>
  </si>
  <si>
    <t>7-978-877-93-50</t>
  </si>
  <si>
    <t>ул.Мирная, д.14 , кв.1</t>
  </si>
  <si>
    <t>130253</t>
  </si>
  <si>
    <t xml:space="preserve">Артеменков Валентин Дмитриевич </t>
  </si>
  <si>
    <t>7978-039-14-37</t>
  </si>
  <si>
    <t>ул. Ароматная, д.7, кв. 6.</t>
  </si>
  <si>
    <t>5160942</t>
  </si>
  <si>
    <t>Бабкова Ольга Васильевна</t>
  </si>
  <si>
    <t>7978-89-97-244</t>
  </si>
  <si>
    <t xml:space="preserve"> ул. Мирная, д.8, кв. 12</t>
  </si>
  <si>
    <t>050206</t>
  </si>
  <si>
    <t>Белик Ольга Алексеевна</t>
  </si>
  <si>
    <t>7978-887-42-37</t>
  </si>
  <si>
    <t>ул.Ароматная, участок</t>
  </si>
  <si>
    <t>089260</t>
  </si>
  <si>
    <t xml:space="preserve">Билык Надежда Сергеевна </t>
  </si>
  <si>
    <t>7-978-816-83-14</t>
  </si>
  <si>
    <t xml:space="preserve"> Ароматная, д.1, кв. 3  </t>
  </si>
  <si>
    <t>130554</t>
  </si>
  <si>
    <t xml:space="preserve">Варламова Нина Николаевна </t>
  </si>
  <si>
    <t>7978-802-57-82</t>
  </si>
  <si>
    <t>ул. Ароматная, д.7, кв. 1</t>
  </si>
  <si>
    <t>047105</t>
  </si>
  <si>
    <t xml:space="preserve">Губенков Александр Сергеевич </t>
  </si>
  <si>
    <t>7-879-78-109-29</t>
  </si>
  <si>
    <t>подс. Хоз. На накопителях</t>
  </si>
  <si>
    <t>7090223</t>
  </si>
  <si>
    <t xml:space="preserve">Демахин Роман Юрьевич </t>
  </si>
  <si>
    <t>7978-805-84-91</t>
  </si>
  <si>
    <t xml:space="preserve">ул.Мирная, д.10, кв.2, </t>
  </si>
  <si>
    <t>2053617</t>
  </si>
  <si>
    <t xml:space="preserve">Демахина Людмила Михайловна </t>
  </si>
  <si>
    <t>7-879-751-25-23</t>
  </si>
  <si>
    <t>400833</t>
  </si>
  <si>
    <t>7978-095-86-26</t>
  </si>
  <si>
    <t xml:space="preserve">ул. Мирная, д.10, кв. 1                                    </t>
  </si>
  <si>
    <t>553465</t>
  </si>
  <si>
    <t>Дикусар Н.И.(Ароматная 2-г дом)</t>
  </si>
  <si>
    <t>Жиганов М.А. (м.т.+79788426911)</t>
  </si>
  <si>
    <t>7-879-842-69-11</t>
  </si>
  <si>
    <t>7978-74-69-011</t>
  </si>
  <si>
    <t>020 013 78 93</t>
  </si>
  <si>
    <t>Мирная, д.9, 4</t>
  </si>
  <si>
    <t>020 021 44 30</t>
  </si>
  <si>
    <t>7-879-74-23-841</t>
  </si>
  <si>
    <t>183363</t>
  </si>
  <si>
    <t xml:space="preserve">Карташева Татьяна Генадьевна </t>
  </si>
  <si>
    <t>ул.Ароматная, д.7, кв.12</t>
  </si>
  <si>
    <t>145787</t>
  </si>
  <si>
    <t>0200244092</t>
  </si>
  <si>
    <t>Колеущенко Г.В.</t>
  </si>
  <si>
    <t>7-879-842-33-56</t>
  </si>
  <si>
    <t>Корнийчук Григорий Антонович</t>
  </si>
  <si>
    <t>7978-88-736-78</t>
  </si>
  <si>
    <t xml:space="preserve">ул. Ароматная , д.1, кв. 9                                              </t>
  </si>
  <si>
    <t>235493</t>
  </si>
  <si>
    <t>Медведев Александр Владимирович</t>
  </si>
  <si>
    <t>7-978-707-67-97</t>
  </si>
  <si>
    <t>00016</t>
  </si>
  <si>
    <t>7978-77-60-381</t>
  </si>
  <si>
    <t xml:space="preserve">ул. Мирная, д.7 , кв. __  </t>
  </si>
  <si>
    <t xml:space="preserve">Порецков Григорий Степанович </t>
  </si>
  <si>
    <t>7978-898-57-20</t>
  </si>
  <si>
    <t xml:space="preserve">Проскуренко Наталья Геннадьевна                     </t>
  </si>
  <si>
    <t xml:space="preserve">7978-87-793-44 </t>
  </si>
  <si>
    <t xml:space="preserve">ул. Ароматная, д.7, кв. 12  </t>
  </si>
  <si>
    <t>020 017 0008</t>
  </si>
  <si>
    <t>7978-809-98-02</t>
  </si>
  <si>
    <t>0200181768</t>
  </si>
  <si>
    <t>303456</t>
  </si>
  <si>
    <t xml:space="preserve">Рыбак Виктория Анатольевна </t>
  </si>
  <si>
    <t>7978-020-58-26</t>
  </si>
  <si>
    <t xml:space="preserve">ул. Ароматная, д. 2, кв. 5 </t>
  </si>
  <si>
    <t>119442</t>
  </si>
  <si>
    <t>Рыбак Николай Иванович</t>
  </si>
  <si>
    <t>7978-897-30-45</t>
  </si>
  <si>
    <t xml:space="preserve">ул. Мирная, д.5, кв. 1       </t>
  </si>
  <si>
    <t xml:space="preserve">Рыбак Николай Иванович </t>
  </si>
  <si>
    <t>Рыков Игорь Юрьевич</t>
  </si>
  <si>
    <t>7978-025-06-35</t>
  </si>
  <si>
    <t xml:space="preserve">ул. Мирная, д.2, кв. 2  кв.2  </t>
  </si>
  <si>
    <t xml:space="preserve">Саханчук Николай Федорович </t>
  </si>
  <si>
    <t>7-978-055-04-71</t>
  </si>
  <si>
    <t>ул.Мирная, д.9, кв.1</t>
  </si>
  <si>
    <t>1800330601</t>
  </si>
  <si>
    <t>Сергеев Н.М.</t>
  </si>
  <si>
    <t>7978-852-9-077</t>
  </si>
  <si>
    <t xml:space="preserve">ул. Мирная, д.6, кв. 1             </t>
  </si>
  <si>
    <t>0100371851</t>
  </si>
  <si>
    <t xml:space="preserve">Соколова Лариса Александровна </t>
  </si>
  <si>
    <t>978-782-27-32</t>
  </si>
  <si>
    <t>п.Розовый, ул.Ароматная, д.5, кв.17</t>
  </si>
  <si>
    <t xml:space="preserve">Субботин Николай Яковлевич </t>
  </si>
  <si>
    <t>7978-20-794-35                                 79-18-37-66-075</t>
  </si>
  <si>
    <t>033027</t>
  </si>
  <si>
    <t xml:space="preserve">Тарасова  Лидия Викторовна                                       </t>
  </si>
  <si>
    <t>7-978-73-72-193</t>
  </si>
  <si>
    <t>Тураева Наталья Григорьевна</t>
  </si>
  <si>
    <t>7978-74-12-123</t>
  </si>
  <si>
    <t xml:space="preserve">ул. Ароматая, д.6    кв.2                                                         </t>
  </si>
  <si>
    <t>7-978-014-93-98</t>
  </si>
  <si>
    <t>088139</t>
  </si>
  <si>
    <t xml:space="preserve">Чаленко Валентина Алексеевна </t>
  </si>
  <si>
    <t>7-978-115-9-9-01</t>
  </si>
  <si>
    <t>ул.Ароматная, д.1, кв.4</t>
  </si>
  <si>
    <t xml:space="preserve">Шестаков Николай Борисович </t>
  </si>
  <si>
    <t>7-978-740-48-52</t>
  </si>
  <si>
    <t xml:space="preserve">ул.Ароматная, д.1, кв.15 </t>
  </si>
  <si>
    <t xml:space="preserve">Щеглов Владимир Николаевич </t>
  </si>
  <si>
    <t>7-978-887-36-26</t>
  </si>
  <si>
    <t xml:space="preserve"> ул.Ароматная, д.1, кв.10</t>
  </si>
  <si>
    <t>Мирная, д.14 , кв.1</t>
  </si>
  <si>
    <t xml:space="preserve"> Ароматная, д.7, кв. 6</t>
  </si>
  <si>
    <t>Мирная, д.8, кв. 12</t>
  </si>
  <si>
    <t>Ароматная, д.1, кв. 3</t>
  </si>
  <si>
    <t>Ароматная, д.2, кв.2</t>
  </si>
  <si>
    <t>15.04.19 -УСТ. ВОДОМЕР</t>
  </si>
  <si>
    <t>УМЕРЛА  16.11.2018г</t>
  </si>
  <si>
    <t>Мирная, д.6   ,кв.1</t>
  </si>
  <si>
    <t xml:space="preserve">Ароматная, д.2, кв. 4 </t>
  </si>
  <si>
    <t>15.04.19 -УСТ. ВОДОМЕР-22.04.2019</t>
  </si>
  <si>
    <t xml:space="preserve">Мирная, д.16, кв. 2 </t>
  </si>
  <si>
    <t>Мирная, д.16, кв. 2</t>
  </si>
  <si>
    <t>Мирная, д.3, кв.1</t>
  </si>
  <si>
    <t>01.04.19 -УСТ. ВОДОМЕР</t>
  </si>
  <si>
    <t xml:space="preserve">Мирная , д.9    </t>
  </si>
  <si>
    <t>Ароматная , д.1, кв. 6</t>
  </si>
  <si>
    <t xml:space="preserve">Ароматная , д.1, кв. 11 </t>
  </si>
  <si>
    <t>Ароматная, д.6, кв. 1</t>
  </si>
  <si>
    <t>Мирная, д.1, кв. 4</t>
  </si>
  <si>
    <t>Ароматная, д.3 , кв.2</t>
  </si>
  <si>
    <t>С Мирошниченко Л. С., Мирная, д.14 кв.2</t>
  </si>
  <si>
    <t>Ароматная, д.1, кв.5</t>
  </si>
  <si>
    <t>Мирная, д.7 , кв.1</t>
  </si>
  <si>
    <t xml:space="preserve">Науменкова Н.В. </t>
  </si>
  <si>
    <t>умерла - пока НЕ ЖИВУТ</t>
  </si>
  <si>
    <t>Мирная, д.4</t>
  </si>
  <si>
    <t>Мирная, д.2, кв.1</t>
  </si>
  <si>
    <t>Мирная, д.7А</t>
  </si>
  <si>
    <t>Мирная, д.5 кв.1</t>
  </si>
  <si>
    <t>01.03.19 -УСТ. ВОДОМЕР</t>
  </si>
  <si>
    <t xml:space="preserve">Мирная, д.5, кв. 1 </t>
  </si>
  <si>
    <t>Ароматная, д.2, кв.5</t>
  </si>
  <si>
    <t>Мирная, д.2, кв. 2</t>
  </si>
  <si>
    <t>Мирная, д.9, кв.1</t>
  </si>
  <si>
    <t>Мирная, д.12, кв. 2</t>
  </si>
  <si>
    <t>Ароматная, д.5, кВ.1</t>
  </si>
  <si>
    <t xml:space="preserve">Ароматная, д.2, кв. 1  </t>
  </si>
  <si>
    <t>Ароматная, д.5, кв. 2</t>
  </si>
  <si>
    <t>Мирная, д.8, кв.1</t>
  </si>
  <si>
    <t xml:space="preserve">Ароматая, д.6    кв.2  </t>
  </si>
  <si>
    <t>Ароматная, д.1, кв. 4</t>
  </si>
  <si>
    <t>Ароматная, д.1, кв.15</t>
  </si>
  <si>
    <t>Ароматная, д.1, кв.10</t>
  </si>
  <si>
    <t>ВСЕГО:</t>
  </si>
  <si>
    <r>
      <t xml:space="preserve">ПОЛИВ ПО КОЛИЧЕСТВУ СОТОК за </t>
    </r>
    <r>
      <rPr>
        <b/>
        <u/>
        <sz val="11"/>
        <rFont val="Arial"/>
        <family val="2"/>
        <charset val="204"/>
      </rPr>
      <t>АПРЕЛЬ</t>
    </r>
    <r>
      <rPr>
        <u/>
        <sz val="11"/>
        <rFont val="Arial"/>
        <family val="2"/>
        <charset val="204"/>
      </rPr>
      <t xml:space="preserve">  2019г.</t>
    </r>
  </si>
  <si>
    <t>Субконто/</t>
  </si>
  <si>
    <t>Код по 1С</t>
  </si>
  <si>
    <t>Цена , руб</t>
  </si>
  <si>
    <t>К-во, 100м2</t>
  </si>
  <si>
    <t>Норматив потребления воды, м3/сотку</t>
  </si>
  <si>
    <t>Всего по норме , куб.м</t>
  </si>
  <si>
    <t>Бабкова О.В.  6</t>
  </si>
  <si>
    <t>ЦБ0000003</t>
  </si>
  <si>
    <t>Варламова Н.Н.  2</t>
  </si>
  <si>
    <t>ЦБ0000004</t>
  </si>
  <si>
    <t>Гоголь Н.Г. 2</t>
  </si>
  <si>
    <t>000000053</t>
  </si>
  <si>
    <t>Гореликова В. В.</t>
  </si>
  <si>
    <t>000000157</t>
  </si>
  <si>
    <t>Денега Л.В.  4</t>
  </si>
  <si>
    <t>000000057</t>
  </si>
  <si>
    <t>уст. ВОДОМЕР</t>
  </si>
  <si>
    <t>Денисова З.П.  1</t>
  </si>
  <si>
    <t>000000059</t>
  </si>
  <si>
    <t>УМЕРЛА  16.11.2018г.</t>
  </si>
  <si>
    <t>000000068</t>
  </si>
  <si>
    <t>Козлова  М.Я.  1</t>
  </si>
  <si>
    <t>Логвина М.И.  3</t>
  </si>
  <si>
    <t>000000076</t>
  </si>
  <si>
    <t xml:space="preserve">Мирошниченко С.Н. </t>
  </si>
  <si>
    <t>Мотыль В.П.  2</t>
  </si>
  <si>
    <t>000000081</t>
  </si>
  <si>
    <t>Науменкова  Н.В.  3</t>
  </si>
  <si>
    <t>000000082</t>
  </si>
  <si>
    <t>Немытых  Н.В.  3</t>
  </si>
  <si>
    <t>000000083</t>
  </si>
  <si>
    <t>Пащук Л.В.  3</t>
  </si>
  <si>
    <t>000000085</t>
  </si>
  <si>
    <t xml:space="preserve">Тимофеев А.Б. </t>
  </si>
  <si>
    <t>000000089</t>
  </si>
  <si>
    <t>Пушкина Л.И.1</t>
  </si>
  <si>
    <t>000000269</t>
  </si>
  <si>
    <t>Рождествин  С.А.  3</t>
  </si>
  <si>
    <t>000000091</t>
  </si>
  <si>
    <t>Рождествина М.С.  1</t>
  </si>
  <si>
    <t>000000092</t>
  </si>
  <si>
    <t>Рыбак Н.И.  5</t>
  </si>
  <si>
    <t>000000094</t>
  </si>
  <si>
    <t>Соколенко  В.П.  2</t>
  </si>
  <si>
    <t>000000102</t>
  </si>
  <si>
    <t>Тураев В.А.</t>
  </si>
  <si>
    <t>000000108</t>
  </si>
  <si>
    <t>Тураева Натал. Г. 1</t>
  </si>
  <si>
    <t>000000109</t>
  </si>
  <si>
    <t>Тураева Нина Г. 3</t>
  </si>
  <si>
    <t>000000110</t>
  </si>
  <si>
    <t>Всего сот.</t>
  </si>
  <si>
    <r>
      <t>Норма на 1с в м</t>
    </r>
    <r>
      <rPr>
        <sz val="10"/>
        <rFont val="Arial"/>
        <family val="2"/>
        <charset val="204"/>
      </rPr>
      <t>3</t>
    </r>
  </si>
  <si>
    <r>
      <t>Итого м</t>
    </r>
    <r>
      <rPr>
        <sz val="10"/>
        <rFont val="Arial"/>
        <family val="2"/>
        <charset val="204"/>
      </rPr>
      <t>3</t>
    </r>
  </si>
  <si>
    <r>
      <t xml:space="preserve">Акт снятия показаний счетчика по потреблению воды огороды и приусадебные участки </t>
    </r>
    <r>
      <rPr>
        <b/>
        <u/>
        <sz val="11"/>
        <rFont val="Arial"/>
        <family val="2"/>
        <charset val="204"/>
      </rPr>
      <t>АПРЕЛЬ</t>
    </r>
    <r>
      <rPr>
        <u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2019г.</t>
    </r>
  </si>
  <si>
    <t xml:space="preserve">ул. Ароматная, д.2, кв. 4  (Мирная,18)                           </t>
  </si>
  <si>
    <t>7-879- 877-93-42</t>
  </si>
  <si>
    <r>
      <t xml:space="preserve"> ул. Ароматная, д.6, кв. </t>
    </r>
    <r>
      <rPr>
        <u/>
        <sz val="8"/>
        <rFont val="Arial"/>
        <family val="2"/>
        <charset val="204"/>
      </rPr>
      <t>61</t>
    </r>
    <r>
      <rPr>
        <sz val="8"/>
        <rFont val="Arial"/>
        <family val="2"/>
        <charset val="204"/>
      </rPr>
      <t xml:space="preserve">   </t>
    </r>
  </si>
  <si>
    <t>7-978-902-5737                            7979-847-28-90</t>
  </si>
  <si>
    <r>
      <t xml:space="preserve">Потребление воды абонентами АО «АЭМСЗ» без приборов учета   за  </t>
    </r>
    <r>
      <rPr>
        <b/>
        <u/>
        <sz val="11"/>
        <rFont val="Arial"/>
        <family val="2"/>
        <charset val="204"/>
      </rPr>
      <t>АПРЕЛЬ  2019г</t>
    </r>
    <r>
      <rPr>
        <b/>
        <sz val="11"/>
        <rFont val="Arial"/>
        <family val="2"/>
        <charset val="204"/>
      </rPr>
      <t>. (КЧЖ)</t>
    </r>
  </si>
  <si>
    <t>УСТАНАВЛИВАЕТ ВОДОМЕР В МАРТЕ 19г. 0101018903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</si>
</sst>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0000"/>
    <numFmt numFmtId="166" formatCode="0.000"/>
    <numFmt numFmtId="167" formatCode="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3" fontId="3" fillId="2" borderId="0" xfId="0" applyNumberFormat="1" applyFon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49" fontId="11" fillId="2" borderId="4" xfId="0" applyNumberFormat="1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7" fontId="8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tabSelected="1" workbookViewId="0">
      <selection activeCell="D93" sqref="D93"/>
    </sheetView>
  </sheetViews>
  <sheetFormatPr defaultColWidth="4.7109375" defaultRowHeight="11.25" x14ac:dyDescent="0.25"/>
  <cols>
    <col min="1" max="1" width="3.85546875" style="3" customWidth="1"/>
    <col min="2" max="2" width="39.85546875" style="12" customWidth="1"/>
    <col min="3" max="3" width="15" style="3" customWidth="1"/>
    <col min="4" max="4" width="18.28515625" style="12" customWidth="1"/>
    <col min="5" max="5" width="16.140625" style="13" customWidth="1"/>
    <col min="6" max="6" width="31.7109375" style="3" customWidth="1"/>
    <col min="7" max="7" width="11.7109375" style="3" customWidth="1"/>
    <col min="8" max="8" width="9.85546875" style="3" customWidth="1"/>
    <col min="9" max="9" width="12" style="3" customWidth="1"/>
    <col min="10" max="10" width="9.42578125" style="3" customWidth="1"/>
    <col min="11" max="11" width="20" style="3" customWidth="1"/>
    <col min="12" max="12" width="7.42578125" style="3" customWidth="1"/>
    <col min="13" max="15" width="4.7109375" style="3"/>
    <col min="16" max="16" width="4.7109375" style="10"/>
    <col min="17" max="17" width="10.28515625" style="10" customWidth="1"/>
    <col min="18" max="22" width="4.7109375" style="10"/>
    <col min="23" max="16384" width="4.7109375" style="3"/>
  </cols>
  <sheetData>
    <row r="1" spans="1:24" s="1" customFormat="1" ht="12.75" customHeight="1" x14ac:dyDescent="0.25">
      <c r="A1" s="33" t="s">
        <v>326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P1" s="34"/>
      <c r="Q1" s="34"/>
      <c r="R1" s="34"/>
      <c r="S1" s="34"/>
      <c r="T1" s="34"/>
      <c r="U1" s="34"/>
      <c r="V1" s="30"/>
    </row>
    <row r="2" spans="1:24" ht="57" x14ac:dyDescent="0.25">
      <c r="A2" s="14" t="s">
        <v>0</v>
      </c>
      <c r="B2" s="22" t="s">
        <v>1</v>
      </c>
      <c r="C2" s="15" t="s">
        <v>2</v>
      </c>
      <c r="D2" s="23" t="s">
        <v>3</v>
      </c>
      <c r="E2" s="16" t="s">
        <v>4</v>
      </c>
      <c r="F2" s="14" t="s">
        <v>5</v>
      </c>
      <c r="G2" s="14" t="s">
        <v>6</v>
      </c>
      <c r="H2" s="14" t="s">
        <v>7</v>
      </c>
      <c r="I2" s="2" t="s">
        <v>8</v>
      </c>
      <c r="J2" s="14" t="s">
        <v>9</v>
      </c>
      <c r="K2" s="2" t="s">
        <v>10</v>
      </c>
      <c r="L2" s="14" t="s">
        <v>11</v>
      </c>
      <c r="P2" s="4"/>
      <c r="Q2" s="5"/>
      <c r="R2" s="6"/>
      <c r="S2" s="4"/>
      <c r="T2" s="4"/>
      <c r="U2" s="4"/>
      <c r="V2" s="4"/>
      <c r="W2" s="7"/>
      <c r="X2" s="7"/>
    </row>
    <row r="3" spans="1:24" ht="15" x14ac:dyDescent="0.25">
      <c r="A3" s="14">
        <v>1</v>
      </c>
      <c r="B3" s="24" t="s">
        <v>12</v>
      </c>
      <c r="C3" s="15" t="s">
        <v>13</v>
      </c>
      <c r="D3" s="23" t="s">
        <v>14</v>
      </c>
      <c r="E3" s="16" t="s">
        <v>15</v>
      </c>
      <c r="F3" s="14" t="s">
        <v>16</v>
      </c>
      <c r="G3" s="14">
        <v>2027</v>
      </c>
      <c r="H3" s="14">
        <v>2027</v>
      </c>
      <c r="I3" s="14">
        <f t="shared" ref="I3:I68" si="0">SUM(H3,-G3)</f>
        <v>0</v>
      </c>
      <c r="J3" s="11">
        <v>13.02</v>
      </c>
      <c r="K3" s="47">
        <f t="shared" ref="K3:K68" si="1">PRODUCT(I3,J3)</f>
        <v>0</v>
      </c>
      <c r="L3" s="14">
        <v>111</v>
      </c>
      <c r="P3" s="4"/>
      <c r="Q3" s="5"/>
      <c r="R3" s="4"/>
      <c r="S3" s="4"/>
      <c r="T3" s="4"/>
      <c r="U3" s="4"/>
      <c r="V3" s="4"/>
      <c r="W3" s="7"/>
      <c r="X3" s="7"/>
    </row>
    <row r="4" spans="1:24" ht="15" x14ac:dyDescent="0.25">
      <c r="A4" s="14">
        <f t="shared" ref="A4:A67" si="2">SUM(A3,1)</f>
        <v>2</v>
      </c>
      <c r="B4" s="24" t="s">
        <v>17</v>
      </c>
      <c r="C4" s="15" t="s">
        <v>18</v>
      </c>
      <c r="D4" s="23" t="s">
        <v>19</v>
      </c>
      <c r="E4" s="16" t="s">
        <v>20</v>
      </c>
      <c r="F4" s="14">
        <v>159737764</v>
      </c>
      <c r="G4" s="14">
        <v>43</v>
      </c>
      <c r="H4" s="14">
        <v>43</v>
      </c>
      <c r="I4" s="14">
        <f t="shared" si="0"/>
        <v>0</v>
      </c>
      <c r="J4" s="11">
        <v>13.02</v>
      </c>
      <c r="K4" s="47">
        <f t="shared" si="1"/>
        <v>0</v>
      </c>
      <c r="L4" s="14">
        <v>1</v>
      </c>
      <c r="P4" s="4"/>
      <c r="Q4" s="5"/>
      <c r="R4" s="4"/>
      <c r="S4" s="4"/>
      <c r="T4" s="4"/>
      <c r="U4" s="4"/>
      <c r="V4" s="4"/>
      <c r="W4" s="7"/>
      <c r="X4" s="7"/>
    </row>
    <row r="5" spans="1:24" ht="15" x14ac:dyDescent="0.25">
      <c r="A5" s="14">
        <f t="shared" si="2"/>
        <v>3</v>
      </c>
      <c r="B5" s="24" t="s">
        <v>254</v>
      </c>
      <c r="C5" s="15" t="s">
        <v>21</v>
      </c>
      <c r="D5" s="23" t="s">
        <v>22</v>
      </c>
      <c r="E5" s="16" t="s">
        <v>23</v>
      </c>
      <c r="F5" s="79" t="s">
        <v>24</v>
      </c>
      <c r="G5" s="14">
        <v>2</v>
      </c>
      <c r="H5" s="14">
        <v>2</v>
      </c>
      <c r="I5" s="14">
        <f t="shared" si="0"/>
        <v>0</v>
      </c>
      <c r="J5" s="11">
        <v>13.02</v>
      </c>
      <c r="K5" s="47">
        <f t="shared" si="1"/>
        <v>0</v>
      </c>
      <c r="L5" s="14">
        <v>13</v>
      </c>
      <c r="P5" s="4"/>
      <c r="Q5" s="5"/>
      <c r="R5" s="4"/>
      <c r="S5" s="4"/>
      <c r="T5" s="4"/>
      <c r="U5" s="4"/>
      <c r="V5" s="4"/>
      <c r="W5" s="7"/>
      <c r="X5" s="7"/>
    </row>
    <row r="6" spans="1:24" ht="15" x14ac:dyDescent="0.25">
      <c r="A6" s="14">
        <f t="shared" si="2"/>
        <v>4</v>
      </c>
      <c r="B6" s="24" t="s">
        <v>25</v>
      </c>
      <c r="C6" s="15" t="s">
        <v>26</v>
      </c>
      <c r="D6" s="23" t="s">
        <v>27</v>
      </c>
      <c r="E6" s="35" t="s">
        <v>288</v>
      </c>
      <c r="F6" s="14" t="s">
        <v>28</v>
      </c>
      <c r="G6" s="14">
        <v>181</v>
      </c>
      <c r="H6" s="14">
        <v>181</v>
      </c>
      <c r="I6" s="14">
        <f t="shared" si="0"/>
        <v>0</v>
      </c>
      <c r="J6" s="11">
        <v>13.02</v>
      </c>
      <c r="K6" s="47">
        <f t="shared" si="1"/>
        <v>0</v>
      </c>
      <c r="L6" s="14">
        <v>4</v>
      </c>
      <c r="P6" s="4"/>
      <c r="Q6" s="5"/>
      <c r="R6" s="4"/>
      <c r="S6" s="4"/>
      <c r="T6" s="4"/>
      <c r="U6" s="4"/>
      <c r="V6" s="4"/>
      <c r="W6" s="7"/>
      <c r="X6" s="7"/>
    </row>
    <row r="7" spans="1:24" ht="15" x14ac:dyDescent="0.25">
      <c r="A7" s="14">
        <f t="shared" si="2"/>
        <v>5</v>
      </c>
      <c r="B7" s="24" t="s">
        <v>29</v>
      </c>
      <c r="C7" s="15" t="s">
        <v>30</v>
      </c>
      <c r="D7" s="23" t="s">
        <v>31</v>
      </c>
      <c r="E7" s="16" t="s">
        <v>32</v>
      </c>
      <c r="F7" s="14" t="s">
        <v>33</v>
      </c>
      <c r="G7" s="14">
        <v>115</v>
      </c>
      <c r="H7" s="14">
        <v>120</v>
      </c>
      <c r="I7" s="14">
        <f t="shared" si="0"/>
        <v>5</v>
      </c>
      <c r="J7" s="11">
        <v>13.02</v>
      </c>
      <c r="K7" s="47">
        <f t="shared" si="1"/>
        <v>65.099999999999994</v>
      </c>
      <c r="L7" s="14">
        <v>8</v>
      </c>
      <c r="P7" s="4"/>
      <c r="Q7" s="5"/>
      <c r="R7" s="4"/>
      <c r="S7" s="4"/>
      <c r="T7" s="4"/>
      <c r="U7" s="4"/>
      <c r="V7" s="4"/>
      <c r="W7" s="7"/>
      <c r="X7" s="7"/>
    </row>
    <row r="8" spans="1:24" ht="15" x14ac:dyDescent="0.25">
      <c r="A8" s="14">
        <f t="shared" si="2"/>
        <v>6</v>
      </c>
      <c r="B8" s="24" t="s">
        <v>34</v>
      </c>
      <c r="C8" s="15" t="s">
        <v>35</v>
      </c>
      <c r="D8" s="23" t="s">
        <v>36</v>
      </c>
      <c r="E8" s="16" t="s">
        <v>15</v>
      </c>
      <c r="F8" s="14">
        <v>200128929</v>
      </c>
      <c r="G8" s="14">
        <v>94</v>
      </c>
      <c r="H8" s="14">
        <v>94</v>
      </c>
      <c r="I8" s="14">
        <f t="shared" si="0"/>
        <v>0</v>
      </c>
      <c r="J8" s="11">
        <v>13.02</v>
      </c>
      <c r="K8" s="47">
        <f t="shared" si="1"/>
        <v>0</v>
      </c>
      <c r="L8" s="14">
        <v>110</v>
      </c>
      <c r="P8" s="4"/>
      <c r="Q8" s="5"/>
      <c r="R8" s="4"/>
      <c r="S8" s="4"/>
      <c r="T8" s="4"/>
      <c r="U8" s="4"/>
      <c r="V8" s="4"/>
      <c r="W8" s="7"/>
      <c r="X8" s="7"/>
    </row>
    <row r="9" spans="1:24" ht="22.5" x14ac:dyDescent="0.25">
      <c r="A9" s="14">
        <f t="shared" si="2"/>
        <v>7</v>
      </c>
      <c r="B9" s="24" t="s">
        <v>37</v>
      </c>
      <c r="C9" s="15" t="s">
        <v>38</v>
      </c>
      <c r="D9" s="23" t="s">
        <v>273</v>
      </c>
      <c r="E9" s="36" t="s">
        <v>274</v>
      </c>
      <c r="F9" s="14" t="s">
        <v>39</v>
      </c>
      <c r="G9" s="14">
        <v>7326</v>
      </c>
      <c r="H9" s="14">
        <v>7396</v>
      </c>
      <c r="I9" s="14">
        <f t="shared" si="0"/>
        <v>70</v>
      </c>
      <c r="J9" s="11">
        <v>13.02</v>
      </c>
      <c r="K9" s="47">
        <f t="shared" si="1"/>
        <v>911.4</v>
      </c>
      <c r="L9" s="14">
        <v>9</v>
      </c>
      <c r="P9" s="4"/>
      <c r="Q9" s="5"/>
      <c r="R9" s="4"/>
      <c r="S9" s="4"/>
      <c r="T9" s="4"/>
      <c r="U9" s="4"/>
      <c r="V9" s="4"/>
      <c r="W9" s="7"/>
      <c r="X9" s="7"/>
    </row>
    <row r="10" spans="1:24" ht="15" x14ac:dyDescent="0.25">
      <c r="A10" s="14">
        <f t="shared" si="2"/>
        <v>8</v>
      </c>
      <c r="B10" s="25" t="s">
        <v>40</v>
      </c>
      <c r="C10" s="18" t="s">
        <v>41</v>
      </c>
      <c r="D10" s="26" t="s">
        <v>42</v>
      </c>
      <c r="E10" s="16" t="s">
        <v>43</v>
      </c>
      <c r="F10" s="14">
        <v>200156211</v>
      </c>
      <c r="G10" s="14">
        <v>0</v>
      </c>
      <c r="H10" s="14">
        <v>0</v>
      </c>
      <c r="I10" s="14">
        <f t="shared" si="0"/>
        <v>0</v>
      </c>
      <c r="J10" s="11">
        <v>13.02</v>
      </c>
      <c r="K10" s="47">
        <f t="shared" si="1"/>
        <v>0</v>
      </c>
      <c r="L10" s="14">
        <v>10</v>
      </c>
      <c r="P10" s="4"/>
      <c r="Q10" s="5"/>
      <c r="R10" s="4"/>
      <c r="S10" s="4"/>
      <c r="T10" s="4"/>
      <c r="U10" s="4"/>
      <c r="V10" s="4"/>
      <c r="W10" s="7"/>
      <c r="X10" s="7"/>
    </row>
    <row r="11" spans="1:24" ht="15" x14ac:dyDescent="0.25">
      <c r="A11" s="14">
        <f t="shared" si="2"/>
        <v>9</v>
      </c>
      <c r="B11" s="80" t="s">
        <v>44</v>
      </c>
      <c r="C11" s="81" t="s">
        <v>45</v>
      </c>
      <c r="D11" s="82" t="s">
        <v>46</v>
      </c>
      <c r="E11" s="16" t="s">
        <v>47</v>
      </c>
      <c r="F11" s="14">
        <v>200143111</v>
      </c>
      <c r="G11" s="14">
        <v>0</v>
      </c>
      <c r="H11" s="14">
        <v>0</v>
      </c>
      <c r="I11" s="14">
        <f t="shared" si="0"/>
        <v>0</v>
      </c>
      <c r="J11" s="11">
        <v>13.02</v>
      </c>
      <c r="K11" s="47">
        <f t="shared" si="1"/>
        <v>0</v>
      </c>
      <c r="L11" s="14">
        <v>81</v>
      </c>
      <c r="P11" s="4"/>
      <c r="Q11" s="5"/>
      <c r="R11" s="4"/>
      <c r="S11" s="4"/>
      <c r="T11" s="4"/>
      <c r="U11" s="4"/>
      <c r="V11" s="4"/>
      <c r="W11" s="7"/>
      <c r="X11" s="7"/>
    </row>
    <row r="12" spans="1:24" ht="15" x14ac:dyDescent="0.25">
      <c r="A12" s="14">
        <f t="shared" si="2"/>
        <v>10</v>
      </c>
      <c r="B12" s="24" t="s">
        <v>48</v>
      </c>
      <c r="C12" s="15" t="s">
        <v>49</v>
      </c>
      <c r="D12" s="23" t="s">
        <v>50</v>
      </c>
      <c r="E12" s="16" t="s">
        <v>51</v>
      </c>
      <c r="F12" s="14" t="s">
        <v>52</v>
      </c>
      <c r="G12" s="14">
        <v>47</v>
      </c>
      <c r="H12" s="14">
        <v>48</v>
      </c>
      <c r="I12" s="14">
        <f t="shared" si="0"/>
        <v>1</v>
      </c>
      <c r="J12" s="11">
        <v>13.02</v>
      </c>
      <c r="K12" s="47">
        <f t="shared" si="1"/>
        <v>13.02</v>
      </c>
      <c r="L12" s="14">
        <v>12</v>
      </c>
      <c r="P12" s="4"/>
      <c r="Q12" s="5"/>
      <c r="R12" s="4"/>
      <c r="S12" s="4"/>
      <c r="T12" s="4"/>
      <c r="U12" s="4"/>
      <c r="V12" s="4"/>
      <c r="W12" s="7"/>
      <c r="X12" s="7"/>
    </row>
    <row r="13" spans="1:24" ht="15" x14ac:dyDescent="0.25">
      <c r="A13" s="14">
        <f t="shared" si="2"/>
        <v>11</v>
      </c>
      <c r="B13" s="80" t="s">
        <v>53</v>
      </c>
      <c r="C13" s="81" t="s">
        <v>54</v>
      </c>
      <c r="D13" s="82" t="s">
        <v>55</v>
      </c>
      <c r="E13" s="16" t="s">
        <v>56</v>
      </c>
      <c r="F13" s="14" t="s">
        <v>57</v>
      </c>
      <c r="G13" s="14">
        <v>372</v>
      </c>
      <c r="H13" s="14">
        <v>381</v>
      </c>
      <c r="I13" s="14">
        <f t="shared" si="0"/>
        <v>9</v>
      </c>
      <c r="J13" s="11">
        <v>13.02</v>
      </c>
      <c r="K13" s="47">
        <f t="shared" si="1"/>
        <v>117.17999999999999</v>
      </c>
      <c r="L13" s="14">
        <v>11</v>
      </c>
      <c r="P13" s="4"/>
      <c r="Q13" s="5"/>
      <c r="R13" s="4"/>
      <c r="S13" s="4"/>
      <c r="T13" s="4"/>
      <c r="U13" s="4"/>
      <c r="V13" s="4"/>
      <c r="W13" s="7"/>
      <c r="X13" s="7"/>
    </row>
    <row r="14" spans="1:24" ht="15" x14ac:dyDescent="0.25">
      <c r="A14" s="14">
        <f t="shared" si="2"/>
        <v>12</v>
      </c>
      <c r="B14" s="80" t="s">
        <v>275</v>
      </c>
      <c r="C14" s="81" t="s">
        <v>276</v>
      </c>
      <c r="D14" s="82" t="s">
        <v>277</v>
      </c>
      <c r="E14" s="16" t="s">
        <v>278</v>
      </c>
      <c r="F14" s="31">
        <v>200707001101</v>
      </c>
      <c r="G14" s="19">
        <v>2316</v>
      </c>
      <c r="H14" s="19">
        <v>2316</v>
      </c>
      <c r="I14" s="14">
        <f t="shared" si="0"/>
        <v>0</v>
      </c>
      <c r="J14" s="11">
        <v>13.02</v>
      </c>
      <c r="K14" s="47">
        <f t="shared" si="1"/>
        <v>0</v>
      </c>
      <c r="L14" s="14">
        <v>47</v>
      </c>
      <c r="Q14" s="32"/>
    </row>
    <row r="15" spans="1:24" ht="15" x14ac:dyDescent="0.25">
      <c r="A15" s="14">
        <f t="shared" si="2"/>
        <v>13</v>
      </c>
      <c r="B15" s="24" t="s">
        <v>58</v>
      </c>
      <c r="C15" s="15"/>
      <c r="D15" s="23" t="s">
        <v>59</v>
      </c>
      <c r="E15" s="16" t="s">
        <v>60</v>
      </c>
      <c r="F15" s="14">
        <v>3273602</v>
      </c>
      <c r="G15" s="14">
        <v>1968</v>
      </c>
      <c r="H15" s="14">
        <v>1970</v>
      </c>
      <c r="I15" s="14">
        <f t="shared" si="0"/>
        <v>2</v>
      </c>
      <c r="J15" s="11">
        <v>13.02</v>
      </c>
      <c r="K15" s="47">
        <f t="shared" si="1"/>
        <v>26.04</v>
      </c>
      <c r="L15" s="14">
        <v>18</v>
      </c>
      <c r="P15" s="4"/>
      <c r="Q15" s="5"/>
      <c r="R15" s="4"/>
      <c r="S15" s="4"/>
      <c r="T15" s="4"/>
      <c r="U15" s="4"/>
      <c r="V15" s="4"/>
      <c r="W15" s="7"/>
      <c r="X15" s="7"/>
    </row>
    <row r="16" spans="1:24" ht="15" x14ac:dyDescent="0.25">
      <c r="A16" s="14">
        <f t="shared" si="2"/>
        <v>14</v>
      </c>
      <c r="B16" s="24" t="s">
        <v>255</v>
      </c>
      <c r="C16" s="15" t="s">
        <v>61</v>
      </c>
      <c r="D16" s="23" t="s">
        <v>62</v>
      </c>
      <c r="E16" s="16" t="s">
        <v>32</v>
      </c>
      <c r="F16" s="16" t="s">
        <v>63</v>
      </c>
      <c r="G16" s="14">
        <v>320</v>
      </c>
      <c r="H16" s="14">
        <v>325</v>
      </c>
      <c r="I16" s="14">
        <f t="shared" si="0"/>
        <v>5</v>
      </c>
      <c r="J16" s="11">
        <v>13.02</v>
      </c>
      <c r="K16" s="47">
        <f t="shared" si="1"/>
        <v>65.099999999999994</v>
      </c>
      <c r="L16" s="14">
        <v>20</v>
      </c>
      <c r="P16" s="4"/>
      <c r="Q16" s="5"/>
      <c r="R16" s="4"/>
      <c r="S16" s="4"/>
      <c r="T16" s="4"/>
      <c r="U16" s="4"/>
      <c r="V16" s="4"/>
      <c r="W16" s="7"/>
      <c r="X16" s="7"/>
    </row>
    <row r="17" spans="1:24" ht="15" x14ac:dyDescent="0.25">
      <c r="A17" s="14">
        <f t="shared" si="2"/>
        <v>15</v>
      </c>
      <c r="B17" s="24" t="s">
        <v>64</v>
      </c>
      <c r="C17" s="15">
        <v>8974056</v>
      </c>
      <c r="D17" s="23" t="s">
        <v>65</v>
      </c>
      <c r="E17" s="16" t="s">
        <v>66</v>
      </c>
      <c r="F17" s="16" t="s">
        <v>67</v>
      </c>
      <c r="G17" s="14">
        <v>80</v>
      </c>
      <c r="H17" s="14">
        <v>80</v>
      </c>
      <c r="I17" s="14">
        <f t="shared" si="0"/>
        <v>0</v>
      </c>
      <c r="J17" s="11">
        <v>13.02</v>
      </c>
      <c r="K17" s="47">
        <f t="shared" si="1"/>
        <v>0</v>
      </c>
      <c r="L17" s="14">
        <v>21</v>
      </c>
      <c r="P17" s="4"/>
      <c r="Q17" s="5"/>
      <c r="R17" s="4"/>
      <c r="S17" s="4"/>
      <c r="T17" s="4"/>
      <c r="U17" s="4"/>
      <c r="V17" s="4"/>
      <c r="W17" s="7"/>
      <c r="X17" s="7"/>
    </row>
    <row r="18" spans="1:24" ht="15" x14ac:dyDescent="0.25">
      <c r="A18" s="14">
        <f t="shared" si="2"/>
        <v>16</v>
      </c>
      <c r="B18" s="24" t="s">
        <v>289</v>
      </c>
      <c r="C18" s="15" t="s">
        <v>290</v>
      </c>
      <c r="D18" s="23" t="s">
        <v>291</v>
      </c>
      <c r="E18" s="16" t="s">
        <v>292</v>
      </c>
      <c r="F18" s="16" t="s">
        <v>293</v>
      </c>
      <c r="G18" s="14">
        <v>0</v>
      </c>
      <c r="H18" s="14">
        <v>0</v>
      </c>
      <c r="I18" s="14">
        <f t="shared" si="0"/>
        <v>0</v>
      </c>
      <c r="J18" s="11">
        <v>13.02</v>
      </c>
      <c r="K18" s="47">
        <f t="shared" si="1"/>
        <v>0</v>
      </c>
      <c r="L18" s="14">
        <v>22</v>
      </c>
      <c r="P18" s="4"/>
      <c r="Q18" s="5"/>
      <c r="R18" s="4"/>
      <c r="S18" s="4"/>
      <c r="T18" s="4"/>
      <c r="U18" s="4"/>
      <c r="V18" s="4"/>
      <c r="W18" s="7"/>
      <c r="X18" s="7"/>
    </row>
    <row r="19" spans="1:24" ht="15" x14ac:dyDescent="0.25">
      <c r="A19" s="14">
        <f t="shared" si="2"/>
        <v>17</v>
      </c>
      <c r="B19" s="24" t="s">
        <v>68</v>
      </c>
      <c r="C19" s="15" t="s">
        <v>69</v>
      </c>
      <c r="D19" s="23" t="s">
        <v>70</v>
      </c>
      <c r="E19" s="16" t="s">
        <v>71</v>
      </c>
      <c r="F19" s="16" t="s">
        <v>72</v>
      </c>
      <c r="G19" s="14">
        <v>30</v>
      </c>
      <c r="H19" s="14">
        <v>38</v>
      </c>
      <c r="I19" s="14">
        <f t="shared" si="0"/>
        <v>8</v>
      </c>
      <c r="J19" s="11">
        <v>13.02</v>
      </c>
      <c r="K19" s="47">
        <f t="shared" si="1"/>
        <v>104.16</v>
      </c>
      <c r="L19" s="14">
        <v>23</v>
      </c>
      <c r="P19" s="4"/>
      <c r="Q19" s="5"/>
      <c r="R19" s="4"/>
      <c r="S19" s="4"/>
      <c r="T19" s="4"/>
      <c r="U19" s="4"/>
      <c r="V19" s="4"/>
      <c r="W19" s="7"/>
      <c r="X19" s="7"/>
    </row>
    <row r="20" spans="1:24" ht="15" x14ac:dyDescent="0.25">
      <c r="A20" s="14">
        <f t="shared" si="2"/>
        <v>18</v>
      </c>
      <c r="B20" s="24" t="s">
        <v>256</v>
      </c>
      <c r="C20" s="37" t="s">
        <v>73</v>
      </c>
      <c r="D20" s="23" t="s">
        <v>74</v>
      </c>
      <c r="E20" s="16" t="s">
        <v>75</v>
      </c>
      <c r="F20" s="14">
        <v>20135997</v>
      </c>
      <c r="G20" s="14">
        <v>3180</v>
      </c>
      <c r="H20" s="14">
        <v>3180</v>
      </c>
      <c r="I20" s="14">
        <f t="shared" si="0"/>
        <v>0</v>
      </c>
      <c r="J20" s="11">
        <v>13.02</v>
      </c>
      <c r="K20" s="47">
        <f t="shared" si="1"/>
        <v>0</v>
      </c>
      <c r="L20" s="14">
        <v>25</v>
      </c>
      <c r="P20" s="4"/>
      <c r="Q20" s="5"/>
      <c r="R20" s="4"/>
      <c r="S20" s="4"/>
      <c r="T20" s="4"/>
      <c r="U20" s="4"/>
      <c r="V20" s="4"/>
      <c r="W20" s="7"/>
      <c r="X20" s="7"/>
    </row>
    <row r="21" spans="1:24" ht="15" x14ac:dyDescent="0.25">
      <c r="A21" s="14">
        <f t="shared" si="2"/>
        <v>19</v>
      </c>
      <c r="B21" s="24" t="s">
        <v>76</v>
      </c>
      <c r="C21" s="15"/>
      <c r="D21" s="23" t="s">
        <v>77</v>
      </c>
      <c r="E21" s="16" t="s">
        <v>78</v>
      </c>
      <c r="F21" s="14">
        <v>226684215</v>
      </c>
      <c r="G21" s="14">
        <v>45</v>
      </c>
      <c r="H21" s="14">
        <v>45</v>
      </c>
      <c r="I21" s="14">
        <f t="shared" si="0"/>
        <v>0</v>
      </c>
      <c r="J21" s="11">
        <v>13.02</v>
      </c>
      <c r="K21" s="47">
        <f t="shared" si="1"/>
        <v>0</v>
      </c>
      <c r="L21" s="14">
        <v>26</v>
      </c>
      <c r="P21" s="4"/>
      <c r="Q21" s="5"/>
      <c r="R21" s="4"/>
      <c r="S21" s="4"/>
      <c r="T21" s="4"/>
      <c r="U21" s="4"/>
      <c r="V21" s="4"/>
      <c r="W21" s="7"/>
      <c r="X21" s="7"/>
    </row>
    <row r="22" spans="1:24" ht="15" x14ac:dyDescent="0.25">
      <c r="A22" s="14">
        <f t="shared" si="2"/>
        <v>20</v>
      </c>
      <c r="B22" s="24" t="s">
        <v>279</v>
      </c>
      <c r="C22" s="15" t="s">
        <v>79</v>
      </c>
      <c r="D22" s="23" t="s">
        <v>80</v>
      </c>
      <c r="E22" s="16"/>
      <c r="F22" s="14" t="s">
        <v>81</v>
      </c>
      <c r="G22" s="14">
        <v>22</v>
      </c>
      <c r="H22" s="14">
        <v>22</v>
      </c>
      <c r="I22" s="14">
        <f t="shared" si="0"/>
        <v>0</v>
      </c>
      <c r="J22" s="11">
        <v>13.02</v>
      </c>
      <c r="K22" s="47">
        <f t="shared" si="1"/>
        <v>0</v>
      </c>
      <c r="L22" s="14">
        <v>29</v>
      </c>
      <c r="P22" s="4"/>
      <c r="Q22" s="5"/>
      <c r="R22" s="4"/>
      <c r="S22" s="4"/>
      <c r="T22" s="4"/>
      <c r="U22" s="4"/>
      <c r="V22" s="4"/>
      <c r="W22" s="7"/>
      <c r="X22" s="7"/>
    </row>
    <row r="23" spans="1:24" ht="15" x14ac:dyDescent="0.25">
      <c r="A23" s="14">
        <f t="shared" si="2"/>
        <v>21</v>
      </c>
      <c r="B23" s="24" t="s">
        <v>82</v>
      </c>
      <c r="C23" s="15" t="s">
        <v>83</v>
      </c>
      <c r="D23" s="23" t="s">
        <v>84</v>
      </c>
      <c r="E23" s="16" t="s">
        <v>85</v>
      </c>
      <c r="F23" s="16" t="s">
        <v>86</v>
      </c>
      <c r="G23" s="14">
        <v>0</v>
      </c>
      <c r="H23" s="14">
        <v>0</v>
      </c>
      <c r="I23" s="14">
        <f t="shared" si="0"/>
        <v>0</v>
      </c>
      <c r="J23" s="11">
        <v>13.02</v>
      </c>
      <c r="K23" s="47">
        <f t="shared" si="1"/>
        <v>0</v>
      </c>
      <c r="L23" s="14">
        <v>16</v>
      </c>
      <c r="P23" s="4"/>
      <c r="Q23" s="5"/>
      <c r="R23" s="4"/>
      <c r="S23" s="4"/>
      <c r="T23" s="4"/>
      <c r="U23" s="4"/>
      <c r="V23" s="4"/>
      <c r="W23" s="7"/>
      <c r="X23" s="7"/>
    </row>
    <row r="24" spans="1:24" ht="15" x14ac:dyDescent="0.25">
      <c r="A24" s="14">
        <f t="shared" si="2"/>
        <v>22</v>
      </c>
      <c r="B24" s="24" t="s">
        <v>87</v>
      </c>
      <c r="C24" s="15" t="s">
        <v>88</v>
      </c>
      <c r="D24" s="23" t="s">
        <v>62</v>
      </c>
      <c r="E24" s="16" t="s">
        <v>85</v>
      </c>
      <c r="F24" s="16" t="s">
        <v>89</v>
      </c>
      <c r="G24" s="14">
        <v>28</v>
      </c>
      <c r="H24" s="14">
        <v>30</v>
      </c>
      <c r="I24" s="14">
        <f t="shared" si="0"/>
        <v>2</v>
      </c>
      <c r="J24" s="11">
        <v>13.02</v>
      </c>
      <c r="K24" s="47">
        <f t="shared" si="1"/>
        <v>26.04</v>
      </c>
      <c r="L24" s="14">
        <v>28</v>
      </c>
      <c r="P24" s="4"/>
      <c r="Q24" s="5"/>
      <c r="R24" s="4"/>
      <c r="S24" s="4"/>
      <c r="T24" s="4"/>
      <c r="U24" s="4"/>
      <c r="V24" s="4"/>
      <c r="W24" s="7"/>
      <c r="X24" s="7"/>
    </row>
    <row r="25" spans="1:24" ht="30" x14ac:dyDescent="0.25">
      <c r="A25" s="14">
        <f>SUM(A24,1)</f>
        <v>23</v>
      </c>
      <c r="B25" s="24" t="s">
        <v>90</v>
      </c>
      <c r="C25" s="15"/>
      <c r="D25" s="23" t="s">
        <v>91</v>
      </c>
      <c r="E25" s="35" t="s">
        <v>294</v>
      </c>
      <c r="F25" s="14">
        <v>607718</v>
      </c>
      <c r="G25" s="14">
        <v>164</v>
      </c>
      <c r="H25" s="14">
        <v>165</v>
      </c>
      <c r="I25" s="14">
        <f t="shared" si="0"/>
        <v>1</v>
      </c>
      <c r="J25" s="11">
        <v>13.02</v>
      </c>
      <c r="K25" s="47">
        <f t="shared" si="1"/>
        <v>13.02</v>
      </c>
      <c r="L25" s="14">
        <v>30</v>
      </c>
      <c r="P25" s="4"/>
      <c r="Q25" s="83"/>
      <c r="R25" s="4"/>
      <c r="S25" s="4"/>
      <c r="T25" s="4"/>
      <c r="U25" s="4"/>
      <c r="V25" s="4"/>
      <c r="W25" s="7"/>
      <c r="X25" s="7"/>
    </row>
    <row r="26" spans="1:24" ht="15" x14ac:dyDescent="0.25">
      <c r="A26" s="14">
        <f t="shared" si="2"/>
        <v>24</v>
      </c>
      <c r="B26" s="24" t="s">
        <v>92</v>
      </c>
      <c r="C26" s="15"/>
      <c r="D26" s="23" t="s">
        <v>93</v>
      </c>
      <c r="E26" s="16" t="s">
        <v>94</v>
      </c>
      <c r="F26" s="14">
        <v>5325517</v>
      </c>
      <c r="G26" s="14">
        <v>2</v>
      </c>
      <c r="H26" s="14">
        <v>2</v>
      </c>
      <c r="I26" s="14">
        <f t="shared" si="0"/>
        <v>0</v>
      </c>
      <c r="J26" s="11">
        <v>13.02</v>
      </c>
      <c r="K26" s="47">
        <f t="shared" si="1"/>
        <v>0</v>
      </c>
      <c r="L26" s="14">
        <v>32</v>
      </c>
      <c r="P26" s="4"/>
      <c r="Q26" s="5"/>
      <c r="R26" s="6"/>
      <c r="S26" s="4"/>
      <c r="T26" s="4"/>
      <c r="U26" s="4"/>
      <c r="V26" s="4"/>
      <c r="W26" s="7"/>
      <c r="X26" s="7"/>
    </row>
    <row r="27" spans="1:24" ht="15" x14ac:dyDescent="0.25">
      <c r="A27" s="14">
        <f t="shared" si="2"/>
        <v>25</v>
      </c>
      <c r="B27" s="24" t="s">
        <v>95</v>
      </c>
      <c r="C27" s="15" t="s">
        <v>96</v>
      </c>
      <c r="D27" s="23" t="s">
        <v>97</v>
      </c>
      <c r="E27" s="16" t="s">
        <v>98</v>
      </c>
      <c r="F27" s="16" t="s">
        <v>99</v>
      </c>
      <c r="G27" s="14">
        <v>175</v>
      </c>
      <c r="H27" s="14">
        <v>186</v>
      </c>
      <c r="I27" s="14">
        <f t="shared" si="0"/>
        <v>11</v>
      </c>
      <c r="J27" s="11">
        <v>13.02</v>
      </c>
      <c r="K27" s="47">
        <f t="shared" si="1"/>
        <v>143.22</v>
      </c>
      <c r="L27" s="14">
        <v>35</v>
      </c>
      <c r="P27" s="4"/>
      <c r="Q27" s="5"/>
      <c r="R27" s="4"/>
      <c r="S27" s="4"/>
      <c r="T27" s="4"/>
      <c r="U27" s="4"/>
      <c r="V27" s="4"/>
      <c r="W27" s="7"/>
      <c r="X27" s="7"/>
    </row>
    <row r="28" spans="1:24" ht="15" x14ac:dyDescent="0.25">
      <c r="A28" s="38">
        <f t="shared" si="2"/>
        <v>26</v>
      </c>
      <c r="B28" s="43" t="s">
        <v>295</v>
      </c>
      <c r="C28" s="36" t="s">
        <v>296</v>
      </c>
      <c r="D28" s="44" t="s">
        <v>297</v>
      </c>
      <c r="E28" s="16" t="s">
        <v>298</v>
      </c>
      <c r="F28" s="16" t="s">
        <v>299</v>
      </c>
      <c r="G28" s="14">
        <v>6</v>
      </c>
      <c r="H28" s="14">
        <v>6</v>
      </c>
      <c r="I28" s="14">
        <f t="shared" si="0"/>
        <v>0</v>
      </c>
      <c r="J28" s="11">
        <v>13.02</v>
      </c>
      <c r="K28" s="47">
        <f t="shared" si="1"/>
        <v>0</v>
      </c>
      <c r="L28" s="14">
        <v>36</v>
      </c>
      <c r="P28" s="4"/>
      <c r="Q28" s="5"/>
      <c r="R28" s="4"/>
      <c r="S28" s="4"/>
      <c r="T28" s="4"/>
      <c r="U28" s="4"/>
      <c r="V28" s="4"/>
      <c r="W28" s="7"/>
      <c r="X28" s="7"/>
    </row>
    <row r="29" spans="1:24" ht="15" x14ac:dyDescent="0.25">
      <c r="A29" s="14">
        <f t="shared" si="2"/>
        <v>27</v>
      </c>
      <c r="B29" s="24" t="s">
        <v>100</v>
      </c>
      <c r="C29" s="15" t="s">
        <v>101</v>
      </c>
      <c r="D29" s="23" t="s">
        <v>102</v>
      </c>
      <c r="E29" s="16"/>
      <c r="F29" s="14" t="s">
        <v>103</v>
      </c>
      <c r="G29" s="14">
        <v>463</v>
      </c>
      <c r="H29" s="14">
        <v>468</v>
      </c>
      <c r="I29" s="14">
        <f t="shared" si="0"/>
        <v>5</v>
      </c>
      <c r="J29" s="11">
        <v>13.02</v>
      </c>
      <c r="K29" s="47">
        <f t="shared" si="1"/>
        <v>65.099999999999994</v>
      </c>
      <c r="L29" s="14">
        <v>39</v>
      </c>
      <c r="P29" s="4"/>
      <c r="Q29" s="5"/>
      <c r="R29" s="4"/>
      <c r="S29" s="4"/>
      <c r="T29" s="4"/>
      <c r="U29" s="4"/>
      <c r="V29" s="4"/>
      <c r="W29" s="7"/>
      <c r="X29" s="7"/>
    </row>
    <row r="30" spans="1:24" ht="15" x14ac:dyDescent="0.25">
      <c r="A30" s="14">
        <f t="shared" si="2"/>
        <v>28</v>
      </c>
      <c r="B30" s="24" t="s">
        <v>104</v>
      </c>
      <c r="C30" s="15" t="s">
        <v>105</v>
      </c>
      <c r="D30" s="23" t="s">
        <v>106</v>
      </c>
      <c r="E30" s="16" t="s">
        <v>107</v>
      </c>
      <c r="F30" s="14">
        <v>763121615</v>
      </c>
      <c r="G30" s="14">
        <v>292</v>
      </c>
      <c r="H30" s="14">
        <v>310</v>
      </c>
      <c r="I30" s="14">
        <f t="shared" si="0"/>
        <v>18</v>
      </c>
      <c r="J30" s="11">
        <v>13.02</v>
      </c>
      <c r="K30" s="47">
        <f t="shared" si="1"/>
        <v>234.35999999999999</v>
      </c>
      <c r="L30" s="14">
        <v>40</v>
      </c>
      <c r="P30" s="4"/>
      <c r="Q30" s="5"/>
      <c r="R30" s="4"/>
      <c r="S30" s="4"/>
      <c r="T30" s="4"/>
      <c r="U30" s="4"/>
      <c r="V30" s="4"/>
      <c r="W30" s="7"/>
      <c r="X30" s="7"/>
    </row>
    <row r="31" spans="1:24" ht="15" x14ac:dyDescent="0.25">
      <c r="A31" s="14">
        <f t="shared" si="2"/>
        <v>29</v>
      </c>
      <c r="B31" s="24" t="s">
        <v>108</v>
      </c>
      <c r="C31" s="15" t="s">
        <v>109</v>
      </c>
      <c r="D31" s="23" t="s">
        <v>110</v>
      </c>
      <c r="E31" s="16" t="s">
        <v>257</v>
      </c>
      <c r="F31" s="16" t="s">
        <v>111</v>
      </c>
      <c r="G31" s="14">
        <v>2</v>
      </c>
      <c r="H31" s="14">
        <v>2</v>
      </c>
      <c r="I31" s="14">
        <f t="shared" si="0"/>
        <v>0</v>
      </c>
      <c r="J31" s="11">
        <v>13.02</v>
      </c>
      <c r="K31" s="47">
        <f t="shared" si="1"/>
        <v>0</v>
      </c>
      <c r="L31" s="14">
        <v>14</v>
      </c>
      <c r="P31" s="4"/>
      <c r="Q31" s="5"/>
      <c r="R31" s="4"/>
      <c r="T31" s="4"/>
      <c r="U31" s="4"/>
      <c r="V31" s="4"/>
      <c r="W31" s="7"/>
      <c r="X31" s="7"/>
    </row>
    <row r="32" spans="1:24" ht="15" x14ac:dyDescent="0.25">
      <c r="A32" s="14">
        <f t="shared" si="2"/>
        <v>30</v>
      </c>
      <c r="B32" s="24" t="s">
        <v>112</v>
      </c>
      <c r="C32" s="15" t="s">
        <v>113</v>
      </c>
      <c r="D32" s="23" t="s">
        <v>114</v>
      </c>
      <c r="E32" s="16" t="s">
        <v>115</v>
      </c>
      <c r="F32" s="14" t="s">
        <v>116</v>
      </c>
      <c r="G32" s="14">
        <v>635</v>
      </c>
      <c r="H32" s="14">
        <v>645</v>
      </c>
      <c r="I32" s="14">
        <f t="shared" si="0"/>
        <v>10</v>
      </c>
      <c r="J32" s="11">
        <v>13.02</v>
      </c>
      <c r="K32" s="47">
        <f t="shared" si="1"/>
        <v>130.19999999999999</v>
      </c>
      <c r="L32" s="14">
        <v>43</v>
      </c>
      <c r="P32" s="4"/>
      <c r="Q32" s="5"/>
      <c r="R32" s="4"/>
      <c r="S32" s="4"/>
      <c r="T32" s="4"/>
      <c r="U32" s="4"/>
      <c r="V32" s="4"/>
      <c r="W32" s="7"/>
      <c r="X32" s="7"/>
    </row>
    <row r="33" spans="1:24" ht="15" x14ac:dyDescent="0.25">
      <c r="A33" s="14">
        <f t="shared" si="2"/>
        <v>31</v>
      </c>
      <c r="B33" s="24" t="s">
        <v>300</v>
      </c>
      <c r="C33" s="36" t="s">
        <v>301</v>
      </c>
      <c r="D33" s="23" t="s">
        <v>302</v>
      </c>
      <c r="E33" s="16" t="s">
        <v>303</v>
      </c>
      <c r="F33" s="14">
        <v>1800390146</v>
      </c>
      <c r="G33" s="14">
        <v>0</v>
      </c>
      <c r="H33" s="14">
        <v>6</v>
      </c>
      <c r="I33" s="14">
        <f t="shared" si="0"/>
        <v>6</v>
      </c>
      <c r="J33" s="11">
        <v>13.02</v>
      </c>
      <c r="K33" s="47">
        <f t="shared" si="1"/>
        <v>78.12</v>
      </c>
      <c r="L33" s="14">
        <v>45</v>
      </c>
      <c r="Q33" s="32"/>
    </row>
    <row r="34" spans="1:24" ht="15" x14ac:dyDescent="0.25">
      <c r="A34" s="14">
        <f t="shared" si="2"/>
        <v>32</v>
      </c>
      <c r="B34" s="24" t="s">
        <v>117</v>
      </c>
      <c r="C34" s="15" t="s">
        <v>118</v>
      </c>
      <c r="D34" s="23"/>
      <c r="E34" s="16"/>
      <c r="F34" s="14" t="s">
        <v>119</v>
      </c>
      <c r="G34" s="14">
        <v>342</v>
      </c>
      <c r="H34" s="14">
        <v>348</v>
      </c>
      <c r="I34" s="14">
        <f t="shared" si="0"/>
        <v>6</v>
      </c>
      <c r="J34" s="11">
        <v>13.02</v>
      </c>
      <c r="K34" s="47">
        <f t="shared" si="1"/>
        <v>78.12</v>
      </c>
      <c r="L34" s="14">
        <v>44</v>
      </c>
      <c r="P34" s="4"/>
      <c r="Q34" s="5"/>
      <c r="R34" s="4"/>
      <c r="S34" s="4"/>
      <c r="T34" s="4"/>
      <c r="U34" s="4"/>
      <c r="V34" s="4"/>
      <c r="W34" s="7"/>
      <c r="X34" s="7"/>
    </row>
    <row r="35" spans="1:24" ht="15" x14ac:dyDescent="0.25">
      <c r="A35" s="14">
        <f t="shared" si="2"/>
        <v>33</v>
      </c>
      <c r="B35" s="24" t="s">
        <v>258</v>
      </c>
      <c r="C35" s="15" t="s">
        <v>120</v>
      </c>
      <c r="D35" s="23" t="s">
        <v>121</v>
      </c>
      <c r="E35" s="16"/>
      <c r="F35" s="14" t="s">
        <v>122</v>
      </c>
      <c r="G35" s="14">
        <v>702</v>
      </c>
      <c r="H35" s="14">
        <v>710</v>
      </c>
      <c r="I35" s="14">
        <f t="shared" si="0"/>
        <v>8</v>
      </c>
      <c r="J35" s="11">
        <v>13.02</v>
      </c>
      <c r="K35" s="47">
        <f t="shared" si="1"/>
        <v>104.16</v>
      </c>
      <c r="L35" s="14">
        <v>46</v>
      </c>
      <c r="P35" s="4"/>
      <c r="Q35" s="5"/>
      <c r="R35" s="4"/>
      <c r="S35" s="4"/>
      <c r="T35" s="4"/>
      <c r="U35" s="4"/>
      <c r="V35" s="4"/>
      <c r="W35" s="7"/>
      <c r="X35" s="7"/>
    </row>
    <row r="36" spans="1:24" ht="15.75" x14ac:dyDescent="0.25">
      <c r="A36" s="14">
        <f t="shared" si="2"/>
        <v>34</v>
      </c>
      <c r="B36" s="39" t="s">
        <v>280</v>
      </c>
      <c r="C36" s="37" t="s">
        <v>123</v>
      </c>
      <c r="D36" s="40" t="s">
        <v>281</v>
      </c>
      <c r="E36" s="41"/>
      <c r="F36" s="19">
        <v>200707001101</v>
      </c>
      <c r="G36" s="19">
        <v>2316</v>
      </c>
      <c r="H36" s="19">
        <v>2316</v>
      </c>
      <c r="I36" s="19">
        <f t="shared" si="0"/>
        <v>0</v>
      </c>
      <c r="J36" s="17">
        <v>13.02</v>
      </c>
      <c r="K36" s="58">
        <f t="shared" si="1"/>
        <v>0</v>
      </c>
      <c r="L36" s="19">
        <v>47</v>
      </c>
      <c r="P36" s="4"/>
      <c r="Q36" s="5"/>
      <c r="R36" s="4"/>
      <c r="S36" s="4"/>
      <c r="T36" s="4"/>
      <c r="U36" s="4"/>
      <c r="V36" s="4"/>
      <c r="W36" s="7"/>
      <c r="X36" s="7"/>
    </row>
    <row r="37" spans="1:24" ht="15" x14ac:dyDescent="0.25">
      <c r="A37" s="14">
        <f t="shared" si="2"/>
        <v>35</v>
      </c>
      <c r="B37" s="24" t="s">
        <v>124</v>
      </c>
      <c r="C37" s="15" t="s">
        <v>125</v>
      </c>
      <c r="D37" s="23" t="s">
        <v>126</v>
      </c>
      <c r="E37" s="16" t="s">
        <v>127</v>
      </c>
      <c r="F37" s="14">
        <v>146842</v>
      </c>
      <c r="G37" s="14">
        <v>885</v>
      </c>
      <c r="H37" s="14">
        <v>885</v>
      </c>
      <c r="I37" s="14">
        <f t="shared" si="0"/>
        <v>0</v>
      </c>
      <c r="J37" s="11">
        <v>13.02</v>
      </c>
      <c r="K37" s="47">
        <f t="shared" si="1"/>
        <v>0</v>
      </c>
      <c r="L37" s="14">
        <v>52</v>
      </c>
      <c r="P37" s="4"/>
      <c r="Q37" s="5"/>
      <c r="R37" s="4"/>
      <c r="S37" s="4"/>
      <c r="T37" s="4"/>
      <c r="U37" s="4"/>
      <c r="V37" s="4"/>
      <c r="W37" s="7"/>
      <c r="X37" s="7"/>
    </row>
    <row r="38" spans="1:24" ht="15" x14ac:dyDescent="0.25">
      <c r="A38" s="14">
        <f t="shared" si="2"/>
        <v>36</v>
      </c>
      <c r="B38" s="24" t="s">
        <v>128</v>
      </c>
      <c r="C38" s="15" t="s">
        <v>129</v>
      </c>
      <c r="D38" s="23" t="s">
        <v>22</v>
      </c>
      <c r="E38" s="16" t="s">
        <v>130</v>
      </c>
      <c r="F38" s="14" t="s">
        <v>131</v>
      </c>
      <c r="G38" s="14">
        <v>280</v>
      </c>
      <c r="H38" s="14">
        <v>285</v>
      </c>
      <c r="I38" s="14">
        <f t="shared" si="0"/>
        <v>5</v>
      </c>
      <c r="J38" s="11">
        <v>13.02</v>
      </c>
      <c r="K38" s="47">
        <f t="shared" si="1"/>
        <v>65.099999999999994</v>
      </c>
      <c r="L38" s="14">
        <v>53</v>
      </c>
      <c r="P38" s="4"/>
      <c r="Q38" s="5"/>
      <c r="R38" s="4"/>
      <c r="S38" s="4"/>
      <c r="T38" s="4"/>
      <c r="U38" s="4"/>
      <c r="V38" s="4"/>
      <c r="W38" s="7"/>
      <c r="X38" s="7"/>
    </row>
    <row r="39" spans="1:24" ht="15" x14ac:dyDescent="0.25">
      <c r="A39" s="14">
        <f t="shared" si="2"/>
        <v>37</v>
      </c>
      <c r="B39" s="24" t="s">
        <v>259</v>
      </c>
      <c r="C39" s="15" t="s">
        <v>260</v>
      </c>
      <c r="D39" s="27" t="s">
        <v>282</v>
      </c>
      <c r="E39" s="35" t="s">
        <v>283</v>
      </c>
      <c r="F39" s="28">
        <v>154022629</v>
      </c>
      <c r="G39" s="14">
        <v>0</v>
      </c>
      <c r="H39" s="14">
        <v>0</v>
      </c>
      <c r="I39" s="14">
        <f t="shared" si="0"/>
        <v>0</v>
      </c>
      <c r="J39" s="11">
        <v>13.02</v>
      </c>
      <c r="K39" s="47">
        <f t="shared" si="1"/>
        <v>0</v>
      </c>
      <c r="L39" s="14">
        <v>27</v>
      </c>
      <c r="P39" s="4"/>
      <c r="Q39" s="5"/>
      <c r="R39" s="4"/>
      <c r="S39" s="4"/>
      <c r="T39" s="4"/>
      <c r="U39" s="4"/>
      <c r="V39" s="4"/>
      <c r="W39" s="7"/>
      <c r="X39" s="7"/>
    </row>
    <row r="40" spans="1:24" ht="15" x14ac:dyDescent="0.25">
      <c r="A40" s="14">
        <f t="shared" si="2"/>
        <v>38</v>
      </c>
      <c r="B40" s="24" t="s">
        <v>261</v>
      </c>
      <c r="C40" s="15" t="s">
        <v>132</v>
      </c>
      <c r="D40" s="23" t="s">
        <v>133</v>
      </c>
      <c r="E40" s="16"/>
      <c r="F40" s="14" t="s">
        <v>134</v>
      </c>
      <c r="G40" s="14">
        <v>11710</v>
      </c>
      <c r="H40" s="14">
        <v>11710</v>
      </c>
      <c r="I40" s="14">
        <f t="shared" si="0"/>
        <v>0</v>
      </c>
      <c r="J40" s="11">
        <v>13.02</v>
      </c>
      <c r="K40" s="47">
        <f t="shared" si="1"/>
        <v>0</v>
      </c>
      <c r="L40" s="14">
        <v>55</v>
      </c>
      <c r="P40" s="4"/>
      <c r="Q40" s="5"/>
      <c r="R40" s="4"/>
      <c r="S40" s="4"/>
      <c r="T40" s="4"/>
      <c r="U40" s="4"/>
      <c r="V40" s="4"/>
      <c r="W40" s="7"/>
      <c r="X40" s="7"/>
    </row>
    <row r="41" spans="1:24" ht="15" x14ac:dyDescent="0.25">
      <c r="A41" s="14">
        <f t="shared" si="2"/>
        <v>39</v>
      </c>
      <c r="B41" s="24" t="s">
        <v>135</v>
      </c>
      <c r="C41" s="15" t="s">
        <v>136</v>
      </c>
      <c r="D41" s="23" t="s">
        <v>137</v>
      </c>
      <c r="E41" s="16"/>
      <c r="F41" s="14" t="s">
        <v>138</v>
      </c>
      <c r="G41" s="14">
        <v>1600</v>
      </c>
      <c r="H41" s="14">
        <v>1600</v>
      </c>
      <c r="I41" s="14">
        <f t="shared" si="0"/>
        <v>0</v>
      </c>
      <c r="J41" s="11">
        <v>13.02</v>
      </c>
      <c r="K41" s="47">
        <f t="shared" si="1"/>
        <v>0</v>
      </c>
      <c r="L41" s="14">
        <v>57</v>
      </c>
      <c r="P41" s="4"/>
      <c r="Q41" s="5"/>
      <c r="R41" s="4"/>
      <c r="S41" s="4"/>
      <c r="T41" s="4"/>
      <c r="U41" s="4"/>
      <c r="V41" s="4"/>
      <c r="W41" s="7"/>
      <c r="X41" s="7"/>
    </row>
    <row r="42" spans="1:24" ht="15" x14ac:dyDescent="0.25">
      <c r="A42" s="14">
        <f t="shared" si="2"/>
        <v>40</v>
      </c>
      <c r="B42" s="24" t="s">
        <v>284</v>
      </c>
      <c r="C42" s="15" t="s">
        <v>285</v>
      </c>
      <c r="D42" s="23" t="s">
        <v>286</v>
      </c>
      <c r="E42" s="29" t="s">
        <v>278</v>
      </c>
      <c r="F42" s="42" t="s">
        <v>287</v>
      </c>
      <c r="G42" s="14">
        <v>0</v>
      </c>
      <c r="H42" s="14">
        <v>0</v>
      </c>
      <c r="I42" s="14">
        <f t="shared" si="0"/>
        <v>0</v>
      </c>
      <c r="J42" s="11">
        <v>13.02</v>
      </c>
      <c r="K42" s="47">
        <f t="shared" si="1"/>
        <v>0</v>
      </c>
      <c r="L42" s="14">
        <v>48</v>
      </c>
      <c r="P42" s="4"/>
      <c r="Q42" s="5"/>
      <c r="R42" s="4"/>
      <c r="S42" s="4"/>
      <c r="T42" s="4"/>
      <c r="U42" s="4"/>
      <c r="V42" s="4"/>
      <c r="W42" s="7"/>
      <c r="X42" s="7"/>
    </row>
    <row r="43" spans="1:24" ht="15" x14ac:dyDescent="0.25">
      <c r="A43" s="14">
        <f t="shared" si="2"/>
        <v>41</v>
      </c>
      <c r="B43" s="24" t="s">
        <v>304</v>
      </c>
      <c r="C43" s="15" t="s">
        <v>305</v>
      </c>
      <c r="D43" s="23" t="s">
        <v>306</v>
      </c>
      <c r="E43" s="29" t="s">
        <v>292</v>
      </c>
      <c r="F43" s="42" t="s">
        <v>307</v>
      </c>
      <c r="G43" s="14">
        <v>0</v>
      </c>
      <c r="H43" s="14">
        <v>0</v>
      </c>
      <c r="I43" s="14">
        <f t="shared" si="0"/>
        <v>0</v>
      </c>
      <c r="J43" s="11">
        <v>13.02</v>
      </c>
      <c r="K43" s="47">
        <f t="shared" si="1"/>
        <v>0</v>
      </c>
      <c r="L43" s="14">
        <v>61</v>
      </c>
      <c r="P43" s="4"/>
      <c r="Q43" s="5"/>
      <c r="R43" s="4"/>
      <c r="S43" s="4"/>
      <c r="T43" s="4"/>
      <c r="U43" s="4"/>
      <c r="V43" s="4"/>
      <c r="W43" s="7"/>
      <c r="X43" s="7"/>
    </row>
    <row r="44" spans="1:24" ht="15" x14ac:dyDescent="0.25">
      <c r="A44" s="14">
        <f t="shared" si="2"/>
        <v>42</v>
      </c>
      <c r="B44" s="43" t="s">
        <v>308</v>
      </c>
      <c r="C44" s="36" t="s">
        <v>309</v>
      </c>
      <c r="D44" s="45" t="s">
        <v>310</v>
      </c>
      <c r="E44" s="29" t="s">
        <v>311</v>
      </c>
      <c r="F44" s="22">
        <v>187436814</v>
      </c>
      <c r="G44" s="22">
        <v>0</v>
      </c>
      <c r="H44" s="22">
        <v>45</v>
      </c>
      <c r="I44" s="22">
        <f t="shared" si="0"/>
        <v>45</v>
      </c>
      <c r="J44" s="11">
        <v>13.02</v>
      </c>
      <c r="K44" s="47">
        <f t="shared" si="1"/>
        <v>585.9</v>
      </c>
      <c r="L44" s="22">
        <v>62</v>
      </c>
      <c r="P44" s="4"/>
      <c r="Q44" s="5"/>
      <c r="R44" s="4"/>
      <c r="S44" s="4"/>
      <c r="T44" s="4"/>
      <c r="U44" s="4"/>
      <c r="V44" s="4"/>
      <c r="W44" s="7"/>
      <c r="X44" s="7"/>
    </row>
    <row r="45" spans="1:24" ht="15" x14ac:dyDescent="0.25">
      <c r="A45" s="14">
        <f t="shared" si="2"/>
        <v>43</v>
      </c>
      <c r="B45" s="24" t="s">
        <v>262</v>
      </c>
      <c r="C45" s="15" t="s">
        <v>139</v>
      </c>
      <c r="D45" s="23" t="s">
        <v>140</v>
      </c>
      <c r="E45" s="16" t="s">
        <v>51</v>
      </c>
      <c r="F45" s="14" t="s">
        <v>141</v>
      </c>
      <c r="G45" s="14">
        <v>427</v>
      </c>
      <c r="H45" s="14">
        <v>433</v>
      </c>
      <c r="I45" s="14">
        <f t="shared" si="0"/>
        <v>6</v>
      </c>
      <c r="J45" s="11">
        <v>13.02</v>
      </c>
      <c r="K45" s="47">
        <f t="shared" si="1"/>
        <v>78.12</v>
      </c>
      <c r="L45" s="14">
        <v>58</v>
      </c>
      <c r="P45" s="4"/>
      <c r="Q45" s="5"/>
      <c r="R45" s="4"/>
      <c r="S45" s="4"/>
      <c r="T45" s="4"/>
      <c r="U45" s="4"/>
      <c r="V45" s="4"/>
      <c r="W45" s="7"/>
      <c r="X45" s="7"/>
    </row>
    <row r="46" spans="1:24" ht="15" x14ac:dyDescent="0.25">
      <c r="A46" s="14">
        <f t="shared" si="2"/>
        <v>44</v>
      </c>
      <c r="B46" s="24" t="s">
        <v>263</v>
      </c>
      <c r="C46" s="15" t="s">
        <v>142</v>
      </c>
      <c r="D46" s="23" t="s">
        <v>143</v>
      </c>
      <c r="E46" s="16" t="s">
        <v>264</v>
      </c>
      <c r="F46" s="14">
        <v>200236747</v>
      </c>
      <c r="G46" s="14">
        <v>45</v>
      </c>
      <c r="H46" s="14">
        <v>55</v>
      </c>
      <c r="I46" s="14">
        <f t="shared" si="0"/>
        <v>10</v>
      </c>
      <c r="J46" s="11">
        <v>13.02</v>
      </c>
      <c r="K46" s="47">
        <f t="shared" si="1"/>
        <v>130.19999999999999</v>
      </c>
      <c r="L46" s="14">
        <v>37</v>
      </c>
      <c r="P46" s="4"/>
      <c r="Q46" s="5"/>
      <c r="R46" s="4"/>
      <c r="S46" s="4"/>
      <c r="T46" s="4"/>
      <c r="U46" s="4"/>
      <c r="V46" s="4"/>
      <c r="W46" s="7"/>
      <c r="X46" s="7"/>
    </row>
    <row r="47" spans="1:24" ht="15" x14ac:dyDescent="0.25">
      <c r="A47" s="14">
        <f t="shared" si="2"/>
        <v>45</v>
      </c>
      <c r="B47" s="24" t="s">
        <v>144</v>
      </c>
      <c r="C47" s="15" t="s">
        <v>145</v>
      </c>
      <c r="D47" s="23" t="s">
        <v>146</v>
      </c>
      <c r="E47" s="16" t="s">
        <v>147</v>
      </c>
      <c r="F47" s="16" t="s">
        <v>148</v>
      </c>
      <c r="G47" s="14">
        <v>186</v>
      </c>
      <c r="H47" s="14">
        <v>186</v>
      </c>
      <c r="I47" s="14">
        <f t="shared" si="0"/>
        <v>0</v>
      </c>
      <c r="J47" s="11">
        <v>13.02</v>
      </c>
      <c r="K47" s="47">
        <f t="shared" si="1"/>
        <v>0</v>
      </c>
      <c r="L47" s="14">
        <v>119</v>
      </c>
      <c r="P47" s="4"/>
      <c r="Q47" s="5"/>
      <c r="R47" s="4"/>
      <c r="S47" s="4"/>
      <c r="T47" s="4"/>
      <c r="U47" s="4"/>
      <c r="V47" s="4"/>
      <c r="W47" s="7"/>
      <c r="X47" s="9"/>
    </row>
    <row r="48" spans="1:24" ht="15" x14ac:dyDescent="0.25">
      <c r="A48" s="14">
        <f t="shared" si="2"/>
        <v>46</v>
      </c>
      <c r="B48" s="24" t="s">
        <v>149</v>
      </c>
      <c r="C48" s="15" t="s">
        <v>150</v>
      </c>
      <c r="D48" s="23" t="s">
        <v>151</v>
      </c>
      <c r="E48" s="16" t="s">
        <v>43</v>
      </c>
      <c r="F48" s="14">
        <v>200151826</v>
      </c>
      <c r="G48" s="14">
        <v>80</v>
      </c>
      <c r="H48" s="14">
        <v>85</v>
      </c>
      <c r="I48" s="14">
        <f t="shared" si="0"/>
        <v>5</v>
      </c>
      <c r="J48" s="11">
        <v>13.02</v>
      </c>
      <c r="K48" s="47">
        <f t="shared" si="1"/>
        <v>65.099999999999994</v>
      </c>
      <c r="L48" s="14">
        <v>65</v>
      </c>
      <c r="P48" s="4"/>
      <c r="Q48" s="5"/>
      <c r="R48" s="4"/>
      <c r="S48" s="4"/>
      <c r="T48" s="4"/>
      <c r="U48" s="4"/>
      <c r="V48" s="4"/>
      <c r="W48" s="7"/>
      <c r="X48" s="7"/>
    </row>
    <row r="49" spans="1:24" ht="15" x14ac:dyDescent="0.25">
      <c r="A49" s="14">
        <f t="shared" si="2"/>
        <v>47</v>
      </c>
      <c r="B49" s="24" t="s">
        <v>152</v>
      </c>
      <c r="C49" s="15" t="s">
        <v>153</v>
      </c>
      <c r="D49" s="23" t="s">
        <v>154</v>
      </c>
      <c r="E49" s="16"/>
      <c r="F49" s="14" t="s">
        <v>155</v>
      </c>
      <c r="G49" s="14">
        <v>2970</v>
      </c>
      <c r="H49" s="14">
        <v>2970</v>
      </c>
      <c r="I49" s="14">
        <f t="shared" si="0"/>
        <v>0</v>
      </c>
      <c r="J49" s="11">
        <v>13.02</v>
      </c>
      <c r="K49" s="47">
        <f t="shared" si="1"/>
        <v>0</v>
      </c>
      <c r="L49" s="14">
        <v>67</v>
      </c>
      <c r="P49" s="4"/>
      <c r="Q49" s="5"/>
      <c r="R49" s="4"/>
      <c r="S49" s="4"/>
      <c r="T49" s="4"/>
      <c r="U49" s="4"/>
      <c r="V49" s="4"/>
      <c r="W49" s="7"/>
      <c r="X49" s="7"/>
    </row>
    <row r="50" spans="1:24" ht="15" x14ac:dyDescent="0.25">
      <c r="A50" s="14">
        <f t="shared" si="2"/>
        <v>48</v>
      </c>
      <c r="B50" s="24" t="s">
        <v>156</v>
      </c>
      <c r="C50" s="15" t="s">
        <v>157</v>
      </c>
      <c r="D50" s="23" t="s">
        <v>158</v>
      </c>
      <c r="E50" s="16" t="s">
        <v>94</v>
      </c>
      <c r="F50" s="14">
        <v>4951144</v>
      </c>
      <c r="G50" s="14">
        <v>430</v>
      </c>
      <c r="H50" s="14">
        <v>430</v>
      </c>
      <c r="I50" s="14">
        <f t="shared" si="0"/>
        <v>0</v>
      </c>
      <c r="J50" s="11">
        <v>13.02</v>
      </c>
      <c r="K50" s="47">
        <f t="shared" si="1"/>
        <v>0</v>
      </c>
      <c r="L50" s="14">
        <v>68</v>
      </c>
      <c r="P50" s="4"/>
      <c r="Q50" s="5"/>
      <c r="R50" s="4"/>
      <c r="S50" s="4"/>
      <c r="T50" s="4"/>
      <c r="U50" s="4"/>
      <c r="V50" s="4"/>
      <c r="W50" s="7"/>
      <c r="X50" s="7"/>
    </row>
    <row r="51" spans="1:24" ht="15" x14ac:dyDescent="0.25">
      <c r="A51" s="14">
        <f t="shared" si="2"/>
        <v>49</v>
      </c>
      <c r="B51" s="24" t="s">
        <v>312</v>
      </c>
      <c r="C51" s="15" t="s">
        <v>313</v>
      </c>
      <c r="D51" s="23" t="s">
        <v>314</v>
      </c>
      <c r="E51" s="16" t="s">
        <v>315</v>
      </c>
      <c r="F51" s="14">
        <v>188301753</v>
      </c>
      <c r="G51" s="14">
        <v>0</v>
      </c>
      <c r="H51" s="14">
        <v>7</v>
      </c>
      <c r="I51" s="14">
        <f t="shared" si="0"/>
        <v>7</v>
      </c>
      <c r="J51" s="11">
        <v>13.02</v>
      </c>
      <c r="K51" s="47">
        <f t="shared" si="1"/>
        <v>91.14</v>
      </c>
      <c r="L51" s="14">
        <v>70</v>
      </c>
      <c r="P51" s="4"/>
      <c r="Q51" s="5"/>
      <c r="R51" s="4"/>
      <c r="S51" s="4"/>
      <c r="T51" s="4"/>
      <c r="U51" s="4"/>
      <c r="V51" s="4"/>
      <c r="W51" s="7"/>
      <c r="X51" s="7"/>
    </row>
    <row r="52" spans="1:24" ht="30" x14ac:dyDescent="0.25">
      <c r="A52" s="14">
        <f t="shared" si="2"/>
        <v>50</v>
      </c>
      <c r="B52" s="24" t="s">
        <v>265</v>
      </c>
      <c r="C52" s="15" t="s">
        <v>159</v>
      </c>
      <c r="D52" s="23" t="s">
        <v>160</v>
      </c>
      <c r="E52" s="16"/>
      <c r="F52" s="14">
        <v>278331573</v>
      </c>
      <c r="G52" s="14">
        <v>14</v>
      </c>
      <c r="H52" s="14">
        <v>14</v>
      </c>
      <c r="I52" s="14">
        <f t="shared" si="0"/>
        <v>0</v>
      </c>
      <c r="J52" s="11">
        <v>13.02</v>
      </c>
      <c r="K52" s="47">
        <f t="shared" si="1"/>
        <v>0</v>
      </c>
      <c r="L52" s="14">
        <v>69</v>
      </c>
      <c r="P52" s="4"/>
      <c r="Q52" s="5"/>
      <c r="R52" s="6"/>
      <c r="S52" s="4"/>
      <c r="T52" s="4"/>
      <c r="U52" s="4"/>
      <c r="V52" s="4"/>
      <c r="W52" s="7"/>
      <c r="X52" s="7"/>
    </row>
    <row r="53" spans="1:24" ht="15" x14ac:dyDescent="0.25">
      <c r="A53" s="14">
        <f t="shared" si="2"/>
        <v>51</v>
      </c>
      <c r="B53" s="24" t="s">
        <v>161</v>
      </c>
      <c r="C53" s="15" t="s">
        <v>162</v>
      </c>
      <c r="D53" s="23" t="s">
        <v>163</v>
      </c>
      <c r="E53" s="16" t="s">
        <v>266</v>
      </c>
      <c r="F53" s="14">
        <v>432317</v>
      </c>
      <c r="G53" s="14">
        <v>3757</v>
      </c>
      <c r="H53" s="14">
        <v>3760</v>
      </c>
      <c r="I53" s="14">
        <f t="shared" si="0"/>
        <v>3</v>
      </c>
      <c r="J53" s="11">
        <v>13.02</v>
      </c>
      <c r="K53" s="47">
        <f t="shared" si="1"/>
        <v>39.06</v>
      </c>
      <c r="L53" s="14">
        <v>71</v>
      </c>
      <c r="P53" s="4"/>
      <c r="Q53" s="5"/>
      <c r="R53" s="4"/>
      <c r="S53" s="4"/>
      <c r="T53" s="4"/>
      <c r="U53" s="4"/>
      <c r="V53" s="4"/>
      <c r="W53" s="7"/>
      <c r="X53" s="7"/>
    </row>
    <row r="54" spans="1:24" ht="15" x14ac:dyDescent="0.25">
      <c r="A54" s="14">
        <f t="shared" si="2"/>
        <v>52</v>
      </c>
      <c r="B54" s="24" t="s">
        <v>164</v>
      </c>
      <c r="C54" s="15" t="s">
        <v>165</v>
      </c>
      <c r="D54" s="23" t="s">
        <v>163</v>
      </c>
      <c r="E54" s="16" t="s">
        <v>166</v>
      </c>
      <c r="F54" s="14" t="s">
        <v>167</v>
      </c>
      <c r="G54" s="14">
        <v>180</v>
      </c>
      <c r="H54" s="14">
        <v>190</v>
      </c>
      <c r="I54" s="14">
        <f t="shared" si="0"/>
        <v>10</v>
      </c>
      <c r="J54" s="11">
        <v>13.02</v>
      </c>
      <c r="K54" s="47">
        <f t="shared" si="1"/>
        <v>130.19999999999999</v>
      </c>
      <c r="L54" s="14">
        <v>72</v>
      </c>
      <c r="P54" s="4"/>
      <c r="Q54" s="5"/>
      <c r="R54" s="4"/>
      <c r="S54" s="4"/>
      <c r="T54" s="4"/>
      <c r="U54" s="4"/>
      <c r="V54" s="4"/>
      <c r="W54" s="7"/>
      <c r="X54" s="7"/>
    </row>
    <row r="55" spans="1:24" ht="15" x14ac:dyDescent="0.25">
      <c r="A55" s="14">
        <f t="shared" si="2"/>
        <v>53</v>
      </c>
      <c r="B55" s="24" t="s">
        <v>267</v>
      </c>
      <c r="C55" s="15" t="s">
        <v>168</v>
      </c>
      <c r="D55" s="23" t="s">
        <v>163</v>
      </c>
      <c r="E55" s="16" t="s">
        <v>169</v>
      </c>
      <c r="F55" s="14" t="s">
        <v>170</v>
      </c>
      <c r="G55" s="14">
        <v>94</v>
      </c>
      <c r="H55" s="14">
        <v>94</v>
      </c>
      <c r="I55" s="14">
        <f t="shared" si="0"/>
        <v>0</v>
      </c>
      <c r="J55" s="11">
        <v>13.02</v>
      </c>
      <c r="K55" s="47">
        <f t="shared" si="1"/>
        <v>0</v>
      </c>
      <c r="L55" s="14">
        <v>73</v>
      </c>
      <c r="P55" s="4"/>
      <c r="Q55" s="5"/>
      <c r="R55" s="4"/>
      <c r="S55" s="4"/>
      <c r="T55" s="4"/>
      <c r="U55" s="4"/>
      <c r="V55" s="4"/>
      <c r="W55" s="7"/>
      <c r="X55" s="7"/>
    </row>
    <row r="56" spans="1:24" ht="14.25" x14ac:dyDescent="0.25">
      <c r="A56" s="14">
        <f t="shared" si="2"/>
        <v>54</v>
      </c>
      <c r="B56" s="45" t="s">
        <v>316</v>
      </c>
      <c r="C56" s="29" t="s">
        <v>317</v>
      </c>
      <c r="D56" s="8" t="s">
        <v>318</v>
      </c>
      <c r="E56" s="16" t="s">
        <v>303</v>
      </c>
      <c r="F56" s="14">
        <v>302175</v>
      </c>
      <c r="G56" s="14">
        <v>0</v>
      </c>
      <c r="H56" s="14">
        <v>3</v>
      </c>
      <c r="I56" s="14">
        <f t="shared" si="0"/>
        <v>3</v>
      </c>
      <c r="J56" s="11">
        <v>13.02</v>
      </c>
      <c r="K56" s="47">
        <f t="shared" si="1"/>
        <v>39.06</v>
      </c>
      <c r="L56" s="14">
        <v>75</v>
      </c>
      <c r="P56" s="4"/>
      <c r="Q56" s="5"/>
      <c r="R56" s="4"/>
      <c r="S56" s="4"/>
      <c r="T56" s="4"/>
      <c r="U56" s="4"/>
      <c r="V56" s="4"/>
      <c r="W56" s="7"/>
      <c r="X56" s="7"/>
    </row>
    <row r="57" spans="1:24" ht="15" x14ac:dyDescent="0.25">
      <c r="A57" s="14">
        <f t="shared" si="2"/>
        <v>55</v>
      </c>
      <c r="B57" s="24" t="s">
        <v>171</v>
      </c>
      <c r="C57" s="15" t="s">
        <v>172</v>
      </c>
      <c r="D57" s="23" t="s">
        <v>173</v>
      </c>
      <c r="E57" s="16" t="s">
        <v>174</v>
      </c>
      <c r="F57" s="14">
        <v>6418591</v>
      </c>
      <c r="G57" s="14">
        <v>105</v>
      </c>
      <c r="H57" s="14">
        <v>110</v>
      </c>
      <c r="I57" s="14">
        <f t="shared" si="0"/>
        <v>5</v>
      </c>
      <c r="J57" s="11">
        <v>13.02</v>
      </c>
      <c r="K57" s="47">
        <f t="shared" si="1"/>
        <v>65.099999999999994</v>
      </c>
      <c r="L57" s="14">
        <v>76</v>
      </c>
      <c r="P57" s="4"/>
      <c r="Q57" s="5"/>
      <c r="R57" s="4"/>
      <c r="S57" s="4"/>
      <c r="T57" s="4"/>
      <c r="U57" s="4"/>
      <c r="V57" s="4"/>
      <c r="W57" s="7"/>
      <c r="X57" s="7"/>
    </row>
    <row r="58" spans="1:24" ht="15" x14ac:dyDescent="0.25">
      <c r="A58" s="14">
        <f t="shared" si="2"/>
        <v>56</v>
      </c>
      <c r="B58" s="24" t="s">
        <v>319</v>
      </c>
      <c r="C58" s="15">
        <v>8973045</v>
      </c>
      <c r="D58" s="23" t="s">
        <v>320</v>
      </c>
      <c r="E58" s="16" t="s">
        <v>321</v>
      </c>
      <c r="F58" s="14">
        <v>303896</v>
      </c>
      <c r="G58" s="14">
        <v>0</v>
      </c>
      <c r="H58" s="14">
        <v>7</v>
      </c>
      <c r="I58" s="14">
        <f t="shared" si="0"/>
        <v>7</v>
      </c>
      <c r="J58" s="11">
        <v>13.02</v>
      </c>
      <c r="K58" s="47">
        <f t="shared" si="1"/>
        <v>91.14</v>
      </c>
      <c r="L58" s="14">
        <v>78</v>
      </c>
      <c r="P58" s="4"/>
      <c r="Q58" s="5"/>
      <c r="S58" s="4"/>
      <c r="T58" s="4"/>
      <c r="U58" s="4"/>
      <c r="V58" s="4"/>
      <c r="W58" s="7"/>
      <c r="X58" s="7"/>
    </row>
    <row r="59" spans="1:24" ht="15" x14ac:dyDescent="0.25">
      <c r="A59" s="14">
        <f t="shared" si="2"/>
        <v>57</v>
      </c>
      <c r="B59" s="43" t="s">
        <v>175</v>
      </c>
      <c r="C59" s="66" t="s">
        <v>176</v>
      </c>
      <c r="D59" s="84" t="s">
        <v>177</v>
      </c>
      <c r="E59" s="42" t="s">
        <v>311</v>
      </c>
      <c r="F59" s="42" t="s">
        <v>322</v>
      </c>
      <c r="G59" s="85">
        <v>0</v>
      </c>
      <c r="H59" s="85">
        <v>5</v>
      </c>
      <c r="I59" s="14">
        <f t="shared" si="0"/>
        <v>5</v>
      </c>
      <c r="J59" s="11">
        <v>13.02</v>
      </c>
      <c r="K59" s="47">
        <f t="shared" si="1"/>
        <v>65.099999999999994</v>
      </c>
      <c r="L59" s="14">
        <v>80</v>
      </c>
      <c r="P59" s="4"/>
      <c r="Q59" s="5"/>
      <c r="R59" s="4"/>
      <c r="S59" s="4"/>
      <c r="T59" s="4"/>
      <c r="U59" s="4"/>
      <c r="V59" s="4"/>
      <c r="W59" s="7"/>
      <c r="X59" s="7"/>
    </row>
    <row r="60" spans="1:24" ht="15" x14ac:dyDescent="0.25">
      <c r="A60" s="14">
        <f t="shared" si="2"/>
        <v>58</v>
      </c>
      <c r="B60" s="24" t="s">
        <v>178</v>
      </c>
      <c r="C60" s="15" t="s">
        <v>179</v>
      </c>
      <c r="D60" s="23" t="s">
        <v>151</v>
      </c>
      <c r="E60" s="16" t="s">
        <v>180</v>
      </c>
      <c r="F60" s="14" t="s">
        <v>181</v>
      </c>
      <c r="G60" s="14">
        <v>85</v>
      </c>
      <c r="H60" s="14">
        <v>90</v>
      </c>
      <c r="I60" s="14">
        <f t="shared" si="0"/>
        <v>5</v>
      </c>
      <c r="J60" s="11">
        <v>13.02</v>
      </c>
      <c r="K60" s="47">
        <f t="shared" si="1"/>
        <v>65.099999999999994</v>
      </c>
      <c r="L60" s="14">
        <v>88</v>
      </c>
      <c r="P60" s="4"/>
      <c r="Q60" s="5"/>
      <c r="R60" s="4"/>
      <c r="S60" s="4"/>
      <c r="T60" s="4"/>
      <c r="U60" s="4"/>
      <c r="V60" s="4"/>
      <c r="W60" s="7"/>
      <c r="X60" s="7"/>
    </row>
    <row r="61" spans="1:24" s="86" customFormat="1" ht="15" x14ac:dyDescent="0.25">
      <c r="A61" s="14">
        <f t="shared" si="2"/>
        <v>59</v>
      </c>
      <c r="B61" s="24" t="s">
        <v>182</v>
      </c>
      <c r="C61" s="15" t="s">
        <v>183</v>
      </c>
      <c r="D61" s="23" t="s">
        <v>184</v>
      </c>
      <c r="E61" s="16" t="s">
        <v>185</v>
      </c>
      <c r="F61" s="14">
        <v>147331892</v>
      </c>
      <c r="G61" s="14">
        <v>23</v>
      </c>
      <c r="H61" s="14">
        <v>23</v>
      </c>
      <c r="I61" s="14">
        <f t="shared" si="0"/>
        <v>0</v>
      </c>
      <c r="J61" s="11">
        <v>13.02</v>
      </c>
      <c r="K61" s="47">
        <f t="shared" si="1"/>
        <v>0</v>
      </c>
      <c r="L61" s="14">
        <v>89</v>
      </c>
      <c r="P61" s="4"/>
      <c r="Q61" s="87"/>
      <c r="R61" s="4"/>
      <c r="S61" s="88"/>
      <c r="T61" s="89"/>
      <c r="U61" s="89"/>
      <c r="V61" s="4"/>
      <c r="W61" s="90"/>
      <c r="X61" s="90"/>
    </row>
    <row r="62" spans="1:24" ht="15" customHeight="1" x14ac:dyDescent="0.25">
      <c r="A62" s="14">
        <f t="shared" si="2"/>
        <v>60</v>
      </c>
      <c r="B62" s="24" t="s">
        <v>186</v>
      </c>
      <c r="C62" s="15" t="s">
        <v>187</v>
      </c>
      <c r="D62" s="23" t="s">
        <v>188</v>
      </c>
      <c r="E62" s="16"/>
      <c r="F62" s="14" t="s">
        <v>189</v>
      </c>
      <c r="G62" s="14">
        <v>870</v>
      </c>
      <c r="H62" s="14">
        <v>885</v>
      </c>
      <c r="I62" s="14">
        <f t="shared" si="0"/>
        <v>15</v>
      </c>
      <c r="J62" s="11">
        <v>13.02</v>
      </c>
      <c r="K62" s="47">
        <f t="shared" si="1"/>
        <v>195.29999999999998</v>
      </c>
      <c r="L62" s="14">
        <v>91</v>
      </c>
      <c r="P62" s="4"/>
      <c r="Q62" s="5"/>
      <c r="R62" s="4"/>
      <c r="S62" s="4"/>
      <c r="T62" s="4"/>
      <c r="U62" s="4"/>
      <c r="V62" s="4"/>
      <c r="W62" s="7"/>
      <c r="X62" s="7"/>
    </row>
    <row r="63" spans="1:24" ht="15" customHeight="1" x14ac:dyDescent="0.25">
      <c r="A63" s="14">
        <f t="shared" si="2"/>
        <v>61</v>
      </c>
      <c r="B63" s="24" t="s">
        <v>190</v>
      </c>
      <c r="C63" s="15" t="s">
        <v>191</v>
      </c>
      <c r="D63" s="23" t="s">
        <v>192</v>
      </c>
      <c r="E63" s="16" t="s">
        <v>193</v>
      </c>
      <c r="F63" s="16" t="s">
        <v>194</v>
      </c>
      <c r="G63" s="14">
        <v>115</v>
      </c>
      <c r="H63" s="14">
        <v>133</v>
      </c>
      <c r="I63" s="14">
        <f t="shared" si="0"/>
        <v>18</v>
      </c>
      <c r="J63" s="11">
        <v>13.02</v>
      </c>
      <c r="K63" s="47">
        <f t="shared" si="1"/>
        <v>234.35999999999999</v>
      </c>
      <c r="L63" s="14">
        <v>94</v>
      </c>
    </row>
    <row r="64" spans="1:24" ht="11.25" customHeight="1" x14ac:dyDescent="0.25">
      <c r="A64" s="14">
        <f t="shared" si="2"/>
        <v>62</v>
      </c>
      <c r="B64" s="24" t="s">
        <v>195</v>
      </c>
      <c r="C64" s="15" t="s">
        <v>196</v>
      </c>
      <c r="D64" s="23" t="s">
        <v>197</v>
      </c>
      <c r="E64" s="16" t="s">
        <v>198</v>
      </c>
      <c r="F64" s="14">
        <v>921991417</v>
      </c>
      <c r="G64" s="14">
        <v>22</v>
      </c>
      <c r="H64" s="14">
        <v>24</v>
      </c>
      <c r="I64" s="14">
        <f t="shared" si="0"/>
        <v>2</v>
      </c>
      <c r="J64" s="11">
        <v>13.02</v>
      </c>
      <c r="K64" s="47">
        <f t="shared" si="1"/>
        <v>26.04</v>
      </c>
      <c r="L64" s="14">
        <v>98</v>
      </c>
    </row>
    <row r="65" spans="1:22" ht="45" customHeight="1" x14ac:dyDescent="0.25">
      <c r="A65" s="14">
        <f t="shared" si="2"/>
        <v>63</v>
      </c>
      <c r="B65" s="24" t="s">
        <v>199</v>
      </c>
      <c r="C65" s="15" t="s">
        <v>200</v>
      </c>
      <c r="D65" s="23" t="s">
        <v>201</v>
      </c>
      <c r="E65" s="16" t="s">
        <v>107</v>
      </c>
      <c r="F65" s="14" t="s">
        <v>202</v>
      </c>
      <c r="G65" s="14">
        <v>83</v>
      </c>
      <c r="H65" s="14">
        <v>83</v>
      </c>
      <c r="I65" s="14">
        <f t="shared" si="0"/>
        <v>0</v>
      </c>
      <c r="J65" s="11">
        <v>13.02</v>
      </c>
      <c r="K65" s="47">
        <f t="shared" si="1"/>
        <v>0</v>
      </c>
      <c r="L65" s="14">
        <v>102</v>
      </c>
      <c r="P65" s="3"/>
      <c r="Q65" s="3"/>
      <c r="R65" s="3"/>
      <c r="S65" s="3"/>
      <c r="T65" s="3"/>
      <c r="U65" s="3"/>
      <c r="V65" s="3"/>
    </row>
    <row r="66" spans="1:22" ht="33.75" customHeight="1" x14ac:dyDescent="0.25">
      <c r="A66" s="14">
        <f t="shared" si="2"/>
        <v>64</v>
      </c>
      <c r="B66" s="24" t="s">
        <v>268</v>
      </c>
      <c r="C66" s="15" t="s">
        <v>269</v>
      </c>
      <c r="D66" s="23" t="s">
        <v>270</v>
      </c>
      <c r="E66" s="16" t="s">
        <v>271</v>
      </c>
      <c r="F66" s="14">
        <v>200241707</v>
      </c>
      <c r="G66" s="14">
        <v>0</v>
      </c>
      <c r="H66" s="14">
        <v>0</v>
      </c>
      <c r="I66" s="14">
        <f t="shared" si="0"/>
        <v>0</v>
      </c>
      <c r="J66" s="11">
        <v>13.02</v>
      </c>
      <c r="K66" s="47">
        <f t="shared" si="1"/>
        <v>0</v>
      </c>
      <c r="L66" s="14">
        <v>104</v>
      </c>
      <c r="P66" s="3"/>
      <c r="Q66" s="3"/>
      <c r="R66" s="3"/>
      <c r="S66" s="3"/>
      <c r="T66" s="3"/>
      <c r="U66" s="3"/>
      <c r="V66" s="3"/>
    </row>
    <row r="67" spans="1:22" ht="15" x14ac:dyDescent="0.25">
      <c r="A67" s="14">
        <f t="shared" si="2"/>
        <v>65</v>
      </c>
      <c r="B67" s="24" t="s">
        <v>203</v>
      </c>
      <c r="C67" s="15" t="s">
        <v>204</v>
      </c>
      <c r="D67" s="23" t="s">
        <v>36</v>
      </c>
      <c r="E67" s="16" t="s">
        <v>107</v>
      </c>
      <c r="F67" s="16">
        <v>200153628</v>
      </c>
      <c r="G67" s="14">
        <v>64</v>
      </c>
      <c r="H67" s="14">
        <v>64</v>
      </c>
      <c r="I67" s="14">
        <f t="shared" si="0"/>
        <v>0</v>
      </c>
      <c r="J67" s="11">
        <v>13.02</v>
      </c>
      <c r="K67" s="47">
        <f t="shared" si="1"/>
        <v>0</v>
      </c>
      <c r="L67" s="14">
        <v>105</v>
      </c>
      <c r="P67" s="3"/>
      <c r="Q67" s="3"/>
      <c r="R67" s="3"/>
      <c r="S67" s="3"/>
      <c r="T67" s="3"/>
      <c r="U67" s="3"/>
      <c r="V67" s="3"/>
    </row>
    <row r="68" spans="1:22" ht="15" x14ac:dyDescent="0.25">
      <c r="A68" s="14">
        <f t="shared" ref="A68" si="3">SUM(A67,1)</f>
        <v>66</v>
      </c>
      <c r="B68" s="24" t="s">
        <v>205</v>
      </c>
      <c r="C68" s="15" t="s">
        <v>323</v>
      </c>
      <c r="D68" s="23" t="s">
        <v>206</v>
      </c>
      <c r="E68" s="16" t="s">
        <v>272</v>
      </c>
      <c r="F68" s="16" t="s">
        <v>207</v>
      </c>
      <c r="G68" s="14">
        <v>2</v>
      </c>
      <c r="H68" s="14">
        <v>2</v>
      </c>
      <c r="I68" s="14">
        <f t="shared" si="0"/>
        <v>0</v>
      </c>
      <c r="J68" s="11">
        <v>13.02</v>
      </c>
      <c r="K68" s="47">
        <f t="shared" si="1"/>
        <v>0</v>
      </c>
      <c r="L68" s="14">
        <v>112</v>
      </c>
      <c r="P68" s="3"/>
      <c r="Q68" s="3"/>
      <c r="R68" s="3"/>
      <c r="S68" s="3"/>
      <c r="T68" s="3"/>
      <c r="U68" s="3"/>
      <c r="V68" s="3"/>
    </row>
    <row r="69" spans="1:22" ht="15" x14ac:dyDescent="0.25">
      <c r="A69" s="14"/>
      <c r="B69" s="24" t="s">
        <v>324</v>
      </c>
      <c r="C69" s="15"/>
      <c r="D69" s="23"/>
      <c r="E69" s="16"/>
      <c r="F69" s="14"/>
      <c r="G69" s="14" t="s">
        <v>325</v>
      </c>
      <c r="H69" s="14" t="s">
        <v>325</v>
      </c>
      <c r="I69" s="20">
        <f>SUM(I3:I68)</f>
        <v>318</v>
      </c>
      <c r="J69" s="14"/>
      <c r="K69" s="59">
        <f>SUM(K3:K67)</f>
        <v>4140.3599999999988</v>
      </c>
      <c r="L69" s="20"/>
      <c r="P69" s="3"/>
      <c r="Q69" s="3"/>
      <c r="R69" s="3"/>
      <c r="S69" s="3"/>
      <c r="T69" s="3"/>
      <c r="U69" s="3"/>
      <c r="V69" s="3"/>
    </row>
    <row r="70" spans="1:22" ht="14.25" x14ac:dyDescent="0.25">
      <c r="A70" s="91" t="s">
        <v>542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P70" s="3"/>
      <c r="Q70" s="3"/>
      <c r="R70" s="3"/>
      <c r="S70" s="3"/>
      <c r="T70" s="3"/>
      <c r="U70" s="3"/>
      <c r="V70" s="3"/>
    </row>
    <row r="71" spans="1:22" ht="25.5" x14ac:dyDescent="0.25">
      <c r="A71" s="92"/>
      <c r="B71" s="49" t="s">
        <v>1</v>
      </c>
      <c r="C71" s="29" t="s">
        <v>2</v>
      </c>
      <c r="D71" s="2" t="s">
        <v>3</v>
      </c>
      <c r="E71" s="92" t="s">
        <v>5</v>
      </c>
      <c r="F71" s="93" t="s">
        <v>327</v>
      </c>
      <c r="G71" s="94" t="s">
        <v>328</v>
      </c>
      <c r="H71" s="15" t="s">
        <v>329</v>
      </c>
      <c r="I71" s="2" t="s">
        <v>9</v>
      </c>
      <c r="J71" s="46" t="s">
        <v>10</v>
      </c>
      <c r="K71" s="2" t="s">
        <v>330</v>
      </c>
      <c r="P71" s="3"/>
      <c r="Q71" s="3"/>
      <c r="R71" s="3"/>
      <c r="S71" s="3"/>
      <c r="T71" s="3"/>
      <c r="U71" s="3"/>
      <c r="V71" s="3"/>
    </row>
    <row r="72" spans="1:22" ht="14.25" x14ac:dyDescent="0.25">
      <c r="A72" s="56">
        <v>1</v>
      </c>
      <c r="B72" s="53" t="s">
        <v>331</v>
      </c>
      <c r="C72" s="29" t="s">
        <v>332</v>
      </c>
      <c r="D72" s="8" t="s">
        <v>333</v>
      </c>
      <c r="E72" s="36" t="s">
        <v>334</v>
      </c>
      <c r="F72" s="52">
        <v>1040</v>
      </c>
      <c r="G72" s="52">
        <v>1040</v>
      </c>
      <c r="H72" s="15">
        <f>SUM(G72,-F72)</f>
        <v>0</v>
      </c>
      <c r="I72" s="47">
        <v>13.02</v>
      </c>
      <c r="J72" s="48">
        <f>PRODUCT(H72,I72)</f>
        <v>0</v>
      </c>
      <c r="K72" s="2">
        <v>2</v>
      </c>
      <c r="P72" s="3"/>
      <c r="Q72" s="3"/>
      <c r="R72" s="3"/>
      <c r="S72" s="3"/>
      <c r="T72" s="3"/>
      <c r="U72" s="3"/>
      <c r="V72" s="3"/>
    </row>
    <row r="73" spans="1:22" ht="22.5" x14ac:dyDescent="0.25">
      <c r="A73" s="56">
        <f t="shared" ref="A73:A112" si="4">SUM(A72,1)</f>
        <v>2</v>
      </c>
      <c r="B73" s="53" t="s">
        <v>335</v>
      </c>
      <c r="C73" s="49" t="s">
        <v>336</v>
      </c>
      <c r="D73" s="8" t="s">
        <v>337</v>
      </c>
      <c r="E73" s="36" t="s">
        <v>338</v>
      </c>
      <c r="F73" s="52">
        <v>70</v>
      </c>
      <c r="G73" s="52">
        <v>70</v>
      </c>
      <c r="H73" s="15">
        <f t="shared" ref="H73:H112" si="5">SUM(G73,-F73)</f>
        <v>0</v>
      </c>
      <c r="I73" s="47">
        <v>13.02</v>
      </c>
      <c r="J73" s="48">
        <f t="shared" ref="J73:J112" si="6">PRODUCT(H73,I73)</f>
        <v>0</v>
      </c>
      <c r="K73" s="2">
        <v>3</v>
      </c>
      <c r="P73" s="3"/>
      <c r="Q73" s="3"/>
      <c r="R73" s="3"/>
      <c r="S73" s="3"/>
      <c r="T73" s="3"/>
      <c r="U73" s="3"/>
      <c r="V73" s="3"/>
    </row>
    <row r="74" spans="1:22" ht="14.25" x14ac:dyDescent="0.25">
      <c r="A74" s="56">
        <f t="shared" si="4"/>
        <v>3</v>
      </c>
      <c r="B74" s="53" t="s">
        <v>339</v>
      </c>
      <c r="C74" s="29" t="s">
        <v>340</v>
      </c>
      <c r="D74" s="8" t="s">
        <v>341</v>
      </c>
      <c r="E74" s="36" t="s">
        <v>342</v>
      </c>
      <c r="F74" s="52">
        <v>76</v>
      </c>
      <c r="G74" s="52">
        <v>76</v>
      </c>
      <c r="H74" s="15">
        <f t="shared" si="5"/>
        <v>0</v>
      </c>
      <c r="I74" s="47">
        <v>13.02</v>
      </c>
      <c r="J74" s="48">
        <f t="shared" si="6"/>
        <v>0</v>
      </c>
      <c r="K74" s="2">
        <v>5</v>
      </c>
      <c r="P74" s="3"/>
      <c r="Q74" s="3"/>
      <c r="R74" s="3"/>
      <c r="S74" s="3"/>
      <c r="T74" s="3"/>
      <c r="U74" s="3"/>
      <c r="V74" s="3"/>
    </row>
    <row r="75" spans="1:22" ht="22.5" x14ac:dyDescent="0.25">
      <c r="A75" s="56">
        <f t="shared" si="4"/>
        <v>4</v>
      </c>
      <c r="B75" s="53" t="s">
        <v>343</v>
      </c>
      <c r="C75" s="29" t="s">
        <v>344</v>
      </c>
      <c r="D75" s="8" t="s">
        <v>345</v>
      </c>
      <c r="E75" s="36" t="s">
        <v>346</v>
      </c>
      <c r="F75" s="52">
        <v>2052</v>
      </c>
      <c r="G75" s="52">
        <v>2052</v>
      </c>
      <c r="H75" s="15">
        <f t="shared" si="5"/>
        <v>0</v>
      </c>
      <c r="I75" s="47">
        <v>13.02</v>
      </c>
      <c r="J75" s="48">
        <f t="shared" si="6"/>
        <v>0</v>
      </c>
      <c r="K75" s="2">
        <v>6</v>
      </c>
      <c r="P75" s="3"/>
      <c r="Q75" s="3"/>
      <c r="R75" s="3"/>
      <c r="S75" s="3"/>
      <c r="T75" s="3"/>
      <c r="U75" s="3"/>
      <c r="V75" s="3"/>
    </row>
    <row r="76" spans="1:22" ht="14.25" x14ac:dyDescent="0.25">
      <c r="A76" s="56">
        <f t="shared" si="4"/>
        <v>5</v>
      </c>
      <c r="B76" s="53" t="s">
        <v>347</v>
      </c>
      <c r="C76" s="50" t="s">
        <v>348</v>
      </c>
      <c r="D76" s="51" t="s">
        <v>349</v>
      </c>
      <c r="E76" s="36" t="s">
        <v>350</v>
      </c>
      <c r="F76" s="52">
        <v>608</v>
      </c>
      <c r="G76" s="52">
        <v>608</v>
      </c>
      <c r="H76" s="15">
        <f t="shared" si="5"/>
        <v>0</v>
      </c>
      <c r="I76" s="47">
        <v>13.02</v>
      </c>
      <c r="J76" s="48">
        <f t="shared" si="6"/>
        <v>0</v>
      </c>
      <c r="K76" s="2">
        <v>7</v>
      </c>
      <c r="P76" s="3"/>
      <c r="Q76" s="3"/>
      <c r="R76" s="3"/>
      <c r="S76" s="3"/>
      <c r="T76" s="3"/>
      <c r="U76" s="3"/>
      <c r="V76" s="3"/>
    </row>
    <row r="77" spans="1:22" ht="22.5" x14ac:dyDescent="0.25">
      <c r="A77" s="56">
        <f t="shared" si="4"/>
        <v>6</v>
      </c>
      <c r="B77" s="53" t="s">
        <v>351</v>
      </c>
      <c r="C77" s="50" t="s">
        <v>352</v>
      </c>
      <c r="D77" s="95" t="s">
        <v>353</v>
      </c>
      <c r="E77" s="36" t="s">
        <v>354</v>
      </c>
      <c r="F77" s="52">
        <v>365</v>
      </c>
      <c r="G77" s="52">
        <v>365</v>
      </c>
      <c r="H77" s="15">
        <f t="shared" si="5"/>
        <v>0</v>
      </c>
      <c r="I77" s="47">
        <v>13.02</v>
      </c>
      <c r="J77" s="48">
        <f t="shared" si="6"/>
        <v>0</v>
      </c>
      <c r="K77" s="2">
        <v>8</v>
      </c>
      <c r="P77" s="3"/>
      <c r="Q77" s="3"/>
      <c r="R77" s="3"/>
      <c r="S77" s="3"/>
      <c r="T77" s="3"/>
      <c r="U77" s="3"/>
      <c r="V77" s="3"/>
    </row>
    <row r="78" spans="1:22" ht="22.5" x14ac:dyDescent="0.25">
      <c r="A78" s="56">
        <f t="shared" si="4"/>
        <v>7</v>
      </c>
      <c r="B78" s="53" t="s">
        <v>355</v>
      </c>
      <c r="C78" s="50" t="s">
        <v>356</v>
      </c>
      <c r="D78" s="95" t="s">
        <v>357</v>
      </c>
      <c r="E78" s="36" t="s">
        <v>358</v>
      </c>
      <c r="F78" s="52">
        <v>1061</v>
      </c>
      <c r="G78" s="52">
        <v>1061</v>
      </c>
      <c r="H78" s="15">
        <f t="shared" si="5"/>
        <v>0</v>
      </c>
      <c r="I78" s="47">
        <v>13.02</v>
      </c>
      <c r="J78" s="48">
        <f t="shared" si="6"/>
        <v>0</v>
      </c>
      <c r="K78" s="2">
        <v>17</v>
      </c>
      <c r="P78" s="3"/>
      <c r="Q78" s="3"/>
      <c r="R78" s="3"/>
      <c r="S78" s="3"/>
      <c r="T78" s="3"/>
      <c r="U78" s="3"/>
      <c r="V78" s="3"/>
    </row>
    <row r="79" spans="1:22" ht="14.25" x14ac:dyDescent="0.25">
      <c r="A79" s="56">
        <f t="shared" si="4"/>
        <v>8</v>
      </c>
      <c r="B79" s="53" t="s">
        <v>359</v>
      </c>
      <c r="C79" s="29" t="s">
        <v>360</v>
      </c>
      <c r="D79" s="8" t="s">
        <v>361</v>
      </c>
      <c r="E79" s="36" t="s">
        <v>362</v>
      </c>
      <c r="F79" s="52">
        <v>164</v>
      </c>
      <c r="G79" s="52">
        <v>164</v>
      </c>
      <c r="H79" s="15">
        <f t="shared" si="5"/>
        <v>0</v>
      </c>
      <c r="I79" s="47">
        <v>13.02</v>
      </c>
      <c r="J79" s="48">
        <f t="shared" si="6"/>
        <v>0</v>
      </c>
      <c r="K79" s="2">
        <v>19</v>
      </c>
      <c r="P79" s="3"/>
      <c r="Q79" s="3"/>
      <c r="R79" s="3"/>
      <c r="S79" s="3"/>
      <c r="T79" s="3"/>
      <c r="U79" s="3"/>
      <c r="V79" s="3"/>
    </row>
    <row r="80" spans="1:22" ht="14.25" x14ac:dyDescent="0.25">
      <c r="A80" s="56">
        <f t="shared" si="4"/>
        <v>9</v>
      </c>
      <c r="B80" s="53" t="s">
        <v>363</v>
      </c>
      <c r="C80" s="46" t="s">
        <v>364</v>
      </c>
      <c r="D80" s="8" t="s">
        <v>62</v>
      </c>
      <c r="E80" s="36" t="s">
        <v>365</v>
      </c>
      <c r="F80" s="52">
        <v>680</v>
      </c>
      <c r="G80" s="52">
        <v>680</v>
      </c>
      <c r="H80" s="15">
        <f t="shared" si="5"/>
        <v>0</v>
      </c>
      <c r="I80" s="47">
        <v>13.02</v>
      </c>
      <c r="J80" s="48">
        <f t="shared" si="6"/>
        <v>0</v>
      </c>
      <c r="K80" s="2">
        <v>20</v>
      </c>
      <c r="P80" s="3"/>
      <c r="Q80" s="3"/>
      <c r="R80" s="3"/>
      <c r="S80" s="3"/>
      <c r="T80" s="3"/>
      <c r="U80" s="3"/>
      <c r="V80" s="3"/>
    </row>
    <row r="81" spans="1:22" ht="14.25" x14ac:dyDescent="0.25">
      <c r="A81" s="56">
        <f t="shared" si="4"/>
        <v>10</v>
      </c>
      <c r="B81" s="53" t="s">
        <v>289</v>
      </c>
      <c r="C81" s="29" t="s">
        <v>366</v>
      </c>
      <c r="D81" s="8" t="s">
        <v>367</v>
      </c>
      <c r="E81" s="36" t="s">
        <v>368</v>
      </c>
      <c r="F81" s="52">
        <v>460</v>
      </c>
      <c r="G81" s="52">
        <v>460</v>
      </c>
      <c r="H81" s="15">
        <f t="shared" si="5"/>
        <v>0</v>
      </c>
      <c r="I81" s="47">
        <v>13.02</v>
      </c>
      <c r="J81" s="48">
        <f t="shared" si="6"/>
        <v>0</v>
      </c>
      <c r="K81" s="2">
        <v>22</v>
      </c>
      <c r="P81" s="3"/>
      <c r="Q81" s="3"/>
      <c r="R81" s="3"/>
      <c r="S81" s="3"/>
      <c r="T81" s="3"/>
      <c r="U81" s="3"/>
      <c r="V81" s="3"/>
    </row>
    <row r="82" spans="1:22" ht="14.25" x14ac:dyDescent="0.25">
      <c r="A82" s="56">
        <f t="shared" si="4"/>
        <v>11</v>
      </c>
      <c r="B82" s="53" t="s">
        <v>369</v>
      </c>
      <c r="C82" s="29"/>
      <c r="D82" s="8" t="s">
        <v>77</v>
      </c>
      <c r="E82" s="15">
        <v>201102005761</v>
      </c>
      <c r="F82" s="52">
        <v>110</v>
      </c>
      <c r="G82" s="52">
        <v>110</v>
      </c>
      <c r="H82" s="15">
        <f t="shared" si="5"/>
        <v>0</v>
      </c>
      <c r="I82" s="47">
        <v>13.02</v>
      </c>
      <c r="J82" s="48">
        <f t="shared" si="6"/>
        <v>0</v>
      </c>
      <c r="K82" s="2">
        <v>116</v>
      </c>
      <c r="P82" s="3"/>
      <c r="Q82" s="3"/>
      <c r="R82" s="3"/>
      <c r="S82" s="3"/>
      <c r="T82" s="3"/>
      <c r="U82" s="3"/>
      <c r="V82" s="3"/>
    </row>
    <row r="83" spans="1:22" ht="22.5" x14ac:dyDescent="0.25">
      <c r="A83" s="56">
        <f t="shared" si="4"/>
        <v>12</v>
      </c>
      <c r="B83" s="53" t="s">
        <v>370</v>
      </c>
      <c r="C83" s="29" t="s">
        <v>371</v>
      </c>
      <c r="D83" s="8" t="s">
        <v>543</v>
      </c>
      <c r="E83" s="66">
        <v>3259625</v>
      </c>
      <c r="F83" s="52">
        <v>128</v>
      </c>
      <c r="G83" s="52">
        <v>128</v>
      </c>
      <c r="H83" s="15">
        <f t="shared" si="5"/>
        <v>0</v>
      </c>
      <c r="I83" s="47">
        <v>13.02</v>
      </c>
      <c r="J83" s="48">
        <f t="shared" si="6"/>
        <v>0</v>
      </c>
      <c r="K83" s="2">
        <v>33</v>
      </c>
      <c r="P83" s="3"/>
      <c r="Q83" s="3"/>
      <c r="R83" s="3"/>
      <c r="S83" s="3"/>
      <c r="T83" s="3"/>
      <c r="U83" s="3"/>
      <c r="V83" s="3"/>
    </row>
    <row r="84" spans="1:22" ht="14.25" x14ac:dyDescent="0.25">
      <c r="A84" s="56">
        <f t="shared" si="4"/>
        <v>13</v>
      </c>
      <c r="B84" s="53" t="s">
        <v>295</v>
      </c>
      <c r="C84" s="29" t="s">
        <v>372</v>
      </c>
      <c r="D84" s="8" t="s">
        <v>297</v>
      </c>
      <c r="E84" s="36" t="s">
        <v>373</v>
      </c>
      <c r="F84" s="52">
        <v>181</v>
      </c>
      <c r="G84" s="52">
        <v>181</v>
      </c>
      <c r="H84" s="15">
        <f>SUM(G84,-F84)</f>
        <v>0</v>
      </c>
      <c r="I84" s="47">
        <v>13.02</v>
      </c>
      <c r="J84" s="48">
        <f>PRODUCT(H84,I84)</f>
        <v>0</v>
      </c>
      <c r="K84" s="2">
        <v>36</v>
      </c>
      <c r="P84" s="3"/>
      <c r="Q84" s="3"/>
      <c r="R84" s="3"/>
      <c r="S84" s="3"/>
      <c r="T84" s="3"/>
      <c r="U84" s="3"/>
      <c r="V84" s="3"/>
    </row>
    <row r="85" spans="1:22" ht="12" customHeight="1" x14ac:dyDescent="0.25">
      <c r="A85" s="56">
        <f t="shared" si="4"/>
        <v>14</v>
      </c>
      <c r="B85" s="53" t="s">
        <v>295</v>
      </c>
      <c r="C85" s="29" t="s">
        <v>372</v>
      </c>
      <c r="D85" s="8" t="s">
        <v>374</v>
      </c>
      <c r="E85" s="36" t="s">
        <v>375</v>
      </c>
      <c r="F85" s="52">
        <v>14</v>
      </c>
      <c r="G85" s="52">
        <v>14</v>
      </c>
      <c r="H85" s="15">
        <f>SUM(G85,-F85)</f>
        <v>0</v>
      </c>
      <c r="I85" s="47">
        <v>13.02</v>
      </c>
      <c r="J85" s="48">
        <f>PRODUCT(H85,I85)</f>
        <v>0</v>
      </c>
      <c r="K85" s="2">
        <v>36</v>
      </c>
      <c r="P85" s="3"/>
      <c r="Q85" s="3"/>
      <c r="R85" s="3"/>
      <c r="S85" s="3"/>
      <c r="T85" s="3"/>
      <c r="U85" s="3"/>
      <c r="V85" s="3"/>
    </row>
    <row r="86" spans="1:22" ht="14.25" x14ac:dyDescent="0.25">
      <c r="A86" s="56">
        <f t="shared" si="4"/>
        <v>15</v>
      </c>
      <c r="B86" s="53" t="s">
        <v>100</v>
      </c>
      <c r="C86" s="46" t="s">
        <v>376</v>
      </c>
      <c r="D86" s="8" t="s">
        <v>102</v>
      </c>
      <c r="E86" s="36" t="s">
        <v>377</v>
      </c>
      <c r="F86" s="52">
        <v>597</v>
      </c>
      <c r="G86" s="52">
        <v>598</v>
      </c>
      <c r="H86" s="15">
        <f t="shared" si="5"/>
        <v>1</v>
      </c>
      <c r="I86" s="47">
        <v>13.02</v>
      </c>
      <c r="J86" s="48">
        <f t="shared" si="6"/>
        <v>13.02</v>
      </c>
      <c r="K86" s="2">
        <v>39</v>
      </c>
      <c r="P86" s="3"/>
      <c r="Q86" s="3"/>
      <c r="R86" s="3"/>
      <c r="S86" s="3"/>
      <c r="T86" s="3"/>
      <c r="U86" s="3"/>
      <c r="V86" s="3"/>
    </row>
    <row r="87" spans="1:22" ht="22.5" x14ac:dyDescent="0.25">
      <c r="A87" s="56">
        <f t="shared" si="4"/>
        <v>16</v>
      </c>
      <c r="B87" s="53" t="s">
        <v>378</v>
      </c>
      <c r="C87" s="29" t="s">
        <v>544</v>
      </c>
      <c r="D87" s="8" t="s">
        <v>379</v>
      </c>
      <c r="E87" s="36" t="s">
        <v>380</v>
      </c>
      <c r="F87" s="52">
        <v>1090</v>
      </c>
      <c r="G87" s="52">
        <v>1090</v>
      </c>
      <c r="H87" s="15">
        <f t="shared" si="5"/>
        <v>0</v>
      </c>
      <c r="I87" s="47">
        <v>13.02</v>
      </c>
      <c r="J87" s="48">
        <f t="shared" si="6"/>
        <v>0</v>
      </c>
      <c r="K87" s="2">
        <v>42</v>
      </c>
      <c r="P87" s="3"/>
      <c r="Q87" s="3"/>
      <c r="R87" s="3"/>
      <c r="S87" s="3"/>
      <c r="T87" s="3"/>
      <c r="U87" s="3"/>
      <c r="V87" s="3"/>
    </row>
    <row r="88" spans="1:22" ht="15" x14ac:dyDescent="0.25">
      <c r="A88" s="56">
        <f t="shared" si="4"/>
        <v>17</v>
      </c>
      <c r="B88" s="24" t="s">
        <v>300</v>
      </c>
      <c r="C88" s="36" t="s">
        <v>301</v>
      </c>
      <c r="D88" s="23" t="s">
        <v>302</v>
      </c>
      <c r="E88" s="42" t="s">
        <v>381</v>
      </c>
      <c r="F88" s="52">
        <v>0</v>
      </c>
      <c r="G88" s="52">
        <v>2</v>
      </c>
      <c r="H88" s="15">
        <f t="shared" si="5"/>
        <v>2</v>
      </c>
      <c r="I88" s="47">
        <v>13.02</v>
      </c>
      <c r="J88" s="48">
        <f t="shared" si="6"/>
        <v>26.04</v>
      </c>
      <c r="K88" s="2">
        <v>45</v>
      </c>
      <c r="P88" s="3"/>
      <c r="Q88" s="3"/>
      <c r="R88" s="3"/>
      <c r="S88" s="3"/>
      <c r="T88" s="3"/>
      <c r="U88" s="3"/>
      <c r="V88" s="3"/>
    </row>
    <row r="89" spans="1:22" ht="14.25" x14ac:dyDescent="0.25">
      <c r="A89" s="56">
        <f t="shared" si="4"/>
        <v>18</v>
      </c>
      <c r="B89" s="53" t="s">
        <v>382</v>
      </c>
      <c r="C89" s="46" t="s">
        <v>383</v>
      </c>
      <c r="D89" s="8" t="s">
        <v>121</v>
      </c>
      <c r="E89" s="66">
        <v>3021081</v>
      </c>
      <c r="F89" s="52">
        <v>445</v>
      </c>
      <c r="G89" s="52">
        <v>445</v>
      </c>
      <c r="H89" s="15">
        <f t="shared" si="5"/>
        <v>0</v>
      </c>
      <c r="I89" s="47">
        <v>13.02</v>
      </c>
      <c r="J89" s="48">
        <f t="shared" si="6"/>
        <v>0</v>
      </c>
      <c r="K89" s="2">
        <v>46</v>
      </c>
      <c r="P89" s="3"/>
      <c r="Q89" s="3"/>
      <c r="R89" s="3"/>
      <c r="S89" s="3"/>
      <c r="T89" s="3"/>
      <c r="U89" s="3"/>
      <c r="V89" s="3"/>
    </row>
    <row r="90" spans="1:22" ht="22.5" x14ac:dyDescent="0.25">
      <c r="A90" s="56">
        <f t="shared" si="4"/>
        <v>19</v>
      </c>
      <c r="B90" s="53" t="s">
        <v>384</v>
      </c>
      <c r="C90" s="29" t="s">
        <v>385</v>
      </c>
      <c r="D90" s="8" t="s">
        <v>386</v>
      </c>
      <c r="E90" s="36" t="s">
        <v>387</v>
      </c>
      <c r="F90" s="52">
        <v>440</v>
      </c>
      <c r="G90" s="52">
        <v>440</v>
      </c>
      <c r="H90" s="15">
        <f t="shared" si="5"/>
        <v>0</v>
      </c>
      <c r="I90" s="47">
        <v>13.02</v>
      </c>
      <c r="J90" s="48">
        <f t="shared" si="6"/>
        <v>0</v>
      </c>
      <c r="K90" s="2">
        <v>49</v>
      </c>
      <c r="P90" s="3"/>
      <c r="Q90" s="3"/>
      <c r="R90" s="3"/>
      <c r="S90" s="3"/>
      <c r="T90" s="3"/>
      <c r="U90" s="3"/>
      <c r="V90" s="3"/>
    </row>
    <row r="91" spans="1:22" ht="14.25" x14ac:dyDescent="0.25">
      <c r="A91" s="56">
        <f t="shared" si="4"/>
        <v>20</v>
      </c>
      <c r="B91" s="53" t="s">
        <v>388</v>
      </c>
      <c r="C91" s="46" t="s">
        <v>389</v>
      </c>
      <c r="D91" s="8" t="s">
        <v>140</v>
      </c>
      <c r="E91" s="36" t="s">
        <v>390</v>
      </c>
      <c r="F91" s="52">
        <v>136</v>
      </c>
      <c r="G91" s="52">
        <v>136</v>
      </c>
      <c r="H91" s="15">
        <f t="shared" si="5"/>
        <v>0</v>
      </c>
      <c r="I91" s="47">
        <v>13.02</v>
      </c>
      <c r="J91" s="48">
        <f t="shared" si="6"/>
        <v>0</v>
      </c>
      <c r="K91" s="2">
        <v>58</v>
      </c>
      <c r="P91" s="3"/>
      <c r="Q91" s="3"/>
      <c r="R91" s="3"/>
      <c r="S91" s="3"/>
      <c r="T91" s="3"/>
      <c r="U91" s="3"/>
      <c r="V91" s="3"/>
    </row>
    <row r="92" spans="1:22" ht="14.25" x14ac:dyDescent="0.25">
      <c r="A92" s="56">
        <f t="shared" si="4"/>
        <v>21</v>
      </c>
      <c r="B92" s="53" t="s">
        <v>308</v>
      </c>
      <c r="C92" s="29" t="s">
        <v>391</v>
      </c>
      <c r="D92" s="8" t="s">
        <v>392</v>
      </c>
      <c r="E92" s="15">
        <v>5164744</v>
      </c>
      <c r="F92" s="52">
        <v>0</v>
      </c>
      <c r="G92" s="52">
        <v>2</v>
      </c>
      <c r="H92" s="15">
        <f t="shared" si="5"/>
        <v>2</v>
      </c>
      <c r="I92" s="47">
        <v>13.02</v>
      </c>
      <c r="J92" s="48">
        <f t="shared" si="6"/>
        <v>26.04</v>
      </c>
      <c r="K92" s="2">
        <v>62</v>
      </c>
      <c r="P92" s="3"/>
      <c r="Q92" s="3"/>
      <c r="R92" s="3"/>
      <c r="S92" s="3"/>
      <c r="T92" s="3"/>
      <c r="U92" s="3"/>
      <c r="V92" s="3"/>
    </row>
    <row r="93" spans="1:22" ht="22.5" x14ac:dyDescent="0.25">
      <c r="A93" s="56">
        <f t="shared" si="4"/>
        <v>22</v>
      </c>
      <c r="B93" s="53" t="s">
        <v>393</v>
      </c>
      <c r="C93" s="29" t="s">
        <v>394</v>
      </c>
      <c r="D93" s="8" t="s">
        <v>545</v>
      </c>
      <c r="E93" s="66">
        <v>639119</v>
      </c>
      <c r="F93" s="52">
        <v>177</v>
      </c>
      <c r="G93" s="52">
        <v>177</v>
      </c>
      <c r="H93" s="15">
        <f t="shared" si="5"/>
        <v>0</v>
      </c>
      <c r="I93" s="47">
        <v>13.02</v>
      </c>
      <c r="J93" s="48">
        <f t="shared" si="6"/>
        <v>0</v>
      </c>
      <c r="K93" s="2">
        <v>118</v>
      </c>
      <c r="P93" s="3"/>
      <c r="Q93" s="3"/>
      <c r="R93" s="3"/>
      <c r="S93" s="3"/>
      <c r="T93" s="3"/>
      <c r="U93" s="3"/>
      <c r="V93" s="3"/>
    </row>
    <row r="94" spans="1:22" ht="22.5" x14ac:dyDescent="0.25">
      <c r="A94" s="56">
        <f t="shared" si="4"/>
        <v>23</v>
      </c>
      <c r="B94" s="45" t="s">
        <v>395</v>
      </c>
      <c r="C94" s="29" t="s">
        <v>396</v>
      </c>
      <c r="D94" s="8" t="s">
        <v>397</v>
      </c>
      <c r="E94" s="36" t="s">
        <v>398</v>
      </c>
      <c r="F94" s="52">
        <v>114</v>
      </c>
      <c r="G94" s="52">
        <v>114</v>
      </c>
      <c r="H94" s="15">
        <f t="shared" si="5"/>
        <v>0</v>
      </c>
      <c r="I94" s="47">
        <v>13.02</v>
      </c>
      <c r="J94" s="48">
        <f t="shared" si="6"/>
        <v>0</v>
      </c>
      <c r="K94" s="2">
        <v>69</v>
      </c>
      <c r="P94" s="3"/>
      <c r="Q94" s="3"/>
      <c r="R94" s="3"/>
      <c r="S94" s="3"/>
      <c r="T94" s="3"/>
      <c r="U94" s="3"/>
      <c r="V94" s="3"/>
    </row>
    <row r="95" spans="1:22" ht="14.25" x14ac:dyDescent="0.25">
      <c r="A95" s="56">
        <f t="shared" si="4"/>
        <v>24</v>
      </c>
      <c r="B95" s="45" t="s">
        <v>312</v>
      </c>
      <c r="C95" s="29" t="s">
        <v>399</v>
      </c>
      <c r="D95" s="8" t="s">
        <v>314</v>
      </c>
      <c r="E95" s="36" t="s">
        <v>400</v>
      </c>
      <c r="F95" s="52">
        <v>0</v>
      </c>
      <c r="G95" s="52">
        <v>0</v>
      </c>
      <c r="H95" s="15">
        <f t="shared" si="5"/>
        <v>0</v>
      </c>
      <c r="I95" s="47">
        <v>13.02</v>
      </c>
      <c r="J95" s="48">
        <f t="shared" si="6"/>
        <v>0</v>
      </c>
      <c r="K95" s="2">
        <v>70</v>
      </c>
      <c r="P95" s="3"/>
      <c r="Q95" s="3"/>
      <c r="R95" s="3"/>
      <c r="S95" s="3"/>
      <c r="T95" s="3"/>
      <c r="U95" s="3"/>
      <c r="V95" s="3"/>
    </row>
    <row r="96" spans="1:22" ht="14.25" x14ac:dyDescent="0.25">
      <c r="A96" s="56">
        <f t="shared" si="4"/>
        <v>25</v>
      </c>
      <c r="B96" s="45" t="s">
        <v>316</v>
      </c>
      <c r="C96" s="29" t="s">
        <v>317</v>
      </c>
      <c r="D96" s="8" t="s">
        <v>318</v>
      </c>
      <c r="E96" s="36" t="s">
        <v>401</v>
      </c>
      <c r="F96" s="52">
        <v>0</v>
      </c>
      <c r="G96" s="52">
        <v>0</v>
      </c>
      <c r="H96" s="15">
        <f t="shared" si="5"/>
        <v>0</v>
      </c>
      <c r="I96" s="47">
        <v>13.02</v>
      </c>
      <c r="J96" s="48">
        <f t="shared" si="6"/>
        <v>0</v>
      </c>
      <c r="K96" s="2"/>
      <c r="P96" s="3"/>
      <c r="Q96" s="3"/>
      <c r="R96" s="3"/>
      <c r="S96" s="3"/>
      <c r="T96" s="3"/>
      <c r="U96" s="3"/>
      <c r="V96" s="3"/>
    </row>
    <row r="97" spans="1:22" ht="22.5" x14ac:dyDescent="0.25">
      <c r="A97" s="56">
        <f t="shared" si="4"/>
        <v>26</v>
      </c>
      <c r="B97" s="53" t="s">
        <v>402</v>
      </c>
      <c r="C97" s="29" t="s">
        <v>403</v>
      </c>
      <c r="D97" s="8" t="s">
        <v>404</v>
      </c>
      <c r="E97" s="36" t="s">
        <v>405</v>
      </c>
      <c r="F97" s="52">
        <v>612</v>
      </c>
      <c r="G97" s="52">
        <v>612</v>
      </c>
      <c r="H97" s="15">
        <f t="shared" si="5"/>
        <v>0</v>
      </c>
      <c r="I97" s="47">
        <v>13.02</v>
      </c>
      <c r="J97" s="48">
        <f t="shared" si="6"/>
        <v>0</v>
      </c>
      <c r="K97" s="2">
        <v>77</v>
      </c>
      <c r="P97" s="3"/>
      <c r="Q97" s="3"/>
      <c r="R97" s="3"/>
      <c r="S97" s="3"/>
      <c r="T97" s="3"/>
      <c r="U97" s="3"/>
      <c r="V97" s="3"/>
    </row>
    <row r="98" spans="1:22" ht="14.25" x14ac:dyDescent="0.25">
      <c r="A98" s="56">
        <f t="shared" si="4"/>
        <v>27</v>
      </c>
      <c r="B98" s="53" t="s">
        <v>406</v>
      </c>
      <c r="C98" s="29" t="s">
        <v>407</v>
      </c>
      <c r="D98" s="8" t="s">
        <v>408</v>
      </c>
      <c r="E98" s="66">
        <v>54227</v>
      </c>
      <c r="F98" s="52">
        <v>360</v>
      </c>
      <c r="G98" s="52">
        <v>360</v>
      </c>
      <c r="H98" s="15">
        <f t="shared" si="5"/>
        <v>0</v>
      </c>
      <c r="I98" s="47">
        <v>13.02</v>
      </c>
      <c r="J98" s="48">
        <f t="shared" si="6"/>
        <v>0</v>
      </c>
      <c r="K98" s="60">
        <v>78</v>
      </c>
      <c r="P98" s="3"/>
      <c r="Q98" s="3"/>
      <c r="R98" s="3"/>
      <c r="S98" s="3"/>
      <c r="T98" s="3"/>
      <c r="U98" s="3"/>
      <c r="V98" s="3"/>
    </row>
    <row r="99" spans="1:22" ht="14.25" x14ac:dyDescent="0.25">
      <c r="A99" s="56">
        <f t="shared" si="4"/>
        <v>28</v>
      </c>
      <c r="B99" s="53" t="s">
        <v>409</v>
      </c>
      <c r="C99" s="29" t="s">
        <v>407</v>
      </c>
      <c r="D99" s="8" t="s">
        <v>408</v>
      </c>
      <c r="E99" s="66">
        <v>97577</v>
      </c>
      <c r="F99" s="52">
        <v>370</v>
      </c>
      <c r="G99" s="52">
        <v>370</v>
      </c>
      <c r="H99" s="15">
        <f t="shared" si="5"/>
        <v>0</v>
      </c>
      <c r="I99" s="47">
        <v>13.02</v>
      </c>
      <c r="J99" s="48">
        <f t="shared" si="6"/>
        <v>0</v>
      </c>
      <c r="K99" s="61"/>
      <c r="P99" s="3"/>
      <c r="Q99" s="3"/>
      <c r="R99" s="3"/>
      <c r="S99" s="3"/>
      <c r="T99" s="3"/>
      <c r="U99" s="3"/>
      <c r="V99" s="3"/>
    </row>
    <row r="100" spans="1:22" ht="22.5" x14ac:dyDescent="0.25">
      <c r="A100" s="56">
        <f t="shared" si="4"/>
        <v>29</v>
      </c>
      <c r="B100" s="53" t="s">
        <v>410</v>
      </c>
      <c r="C100" s="29" t="s">
        <v>411</v>
      </c>
      <c r="D100" s="8" t="s">
        <v>412</v>
      </c>
      <c r="E100" s="66">
        <v>621094</v>
      </c>
      <c r="F100" s="52">
        <v>52</v>
      </c>
      <c r="G100" s="52">
        <v>52</v>
      </c>
      <c r="H100" s="15">
        <f t="shared" si="5"/>
        <v>0</v>
      </c>
      <c r="I100" s="47">
        <v>13.02</v>
      </c>
      <c r="J100" s="48">
        <f t="shared" si="6"/>
        <v>0</v>
      </c>
      <c r="K100" s="60">
        <v>79</v>
      </c>
      <c r="P100" s="3"/>
      <c r="Q100" s="3"/>
      <c r="R100" s="3"/>
      <c r="S100" s="3"/>
      <c r="T100" s="3"/>
      <c r="U100" s="3"/>
      <c r="V100" s="3"/>
    </row>
    <row r="101" spans="1:22" ht="22.5" x14ac:dyDescent="0.25">
      <c r="A101" s="56">
        <f t="shared" si="4"/>
        <v>30</v>
      </c>
      <c r="B101" s="53" t="s">
        <v>410</v>
      </c>
      <c r="C101" s="29" t="s">
        <v>411</v>
      </c>
      <c r="D101" s="8" t="s">
        <v>412</v>
      </c>
      <c r="E101" s="66">
        <v>7061564</v>
      </c>
      <c r="F101" s="52">
        <v>151</v>
      </c>
      <c r="G101" s="52">
        <v>151</v>
      </c>
      <c r="H101" s="15">
        <f t="shared" si="5"/>
        <v>0</v>
      </c>
      <c r="I101" s="47">
        <v>13.02</v>
      </c>
      <c r="J101" s="48">
        <f t="shared" si="6"/>
        <v>0</v>
      </c>
      <c r="K101" s="61"/>
      <c r="P101" s="3"/>
      <c r="Q101" s="3"/>
      <c r="R101" s="3"/>
      <c r="S101" s="3"/>
      <c r="T101" s="3"/>
      <c r="U101" s="3"/>
      <c r="V101" s="3"/>
    </row>
    <row r="102" spans="1:22" s="98" customFormat="1" ht="16.5" customHeight="1" x14ac:dyDescent="0.25">
      <c r="A102" s="56">
        <f t="shared" si="4"/>
        <v>31</v>
      </c>
      <c r="B102" s="53" t="s">
        <v>413</v>
      </c>
      <c r="C102" s="49" t="s">
        <v>414</v>
      </c>
      <c r="D102" s="96" t="s">
        <v>177</v>
      </c>
      <c r="E102" s="66">
        <v>217485</v>
      </c>
      <c r="F102" s="52">
        <v>78</v>
      </c>
      <c r="G102" s="52">
        <v>78</v>
      </c>
      <c r="H102" s="15">
        <f t="shared" si="5"/>
        <v>0</v>
      </c>
      <c r="I102" s="47">
        <v>13.02</v>
      </c>
      <c r="J102" s="48">
        <f t="shared" si="6"/>
        <v>0</v>
      </c>
      <c r="K102" s="2">
        <v>80</v>
      </c>
      <c r="L102" s="97"/>
      <c r="M102" s="97"/>
    </row>
    <row r="103" spans="1:22" ht="25.5" x14ac:dyDescent="0.25">
      <c r="A103" s="56">
        <f t="shared" si="4"/>
        <v>32</v>
      </c>
      <c r="B103" s="53" t="s">
        <v>241</v>
      </c>
      <c r="C103" s="29" t="s">
        <v>546</v>
      </c>
      <c r="D103" s="8" t="s">
        <v>415</v>
      </c>
      <c r="E103" s="36" t="s">
        <v>416</v>
      </c>
      <c r="F103" s="52">
        <v>0</v>
      </c>
      <c r="G103" s="52">
        <v>0</v>
      </c>
      <c r="H103" s="15">
        <f t="shared" si="5"/>
        <v>0</v>
      </c>
      <c r="I103" s="47">
        <v>13.02</v>
      </c>
      <c r="J103" s="48">
        <f t="shared" si="6"/>
        <v>0</v>
      </c>
      <c r="K103" s="92">
        <v>85</v>
      </c>
      <c r="P103" s="3"/>
      <c r="Q103" s="3"/>
      <c r="R103" s="3"/>
      <c r="S103" s="3"/>
      <c r="T103" s="3"/>
      <c r="U103" s="3"/>
      <c r="V103" s="3"/>
    </row>
    <row r="104" spans="1:22" ht="14.25" x14ac:dyDescent="0.25">
      <c r="A104" s="56">
        <f t="shared" si="4"/>
        <v>33</v>
      </c>
      <c r="B104" s="53" t="s">
        <v>417</v>
      </c>
      <c r="C104" s="29" t="s">
        <v>418</v>
      </c>
      <c r="D104" s="8" t="s">
        <v>419</v>
      </c>
      <c r="E104" s="36" t="s">
        <v>420</v>
      </c>
      <c r="F104" s="52">
        <v>3</v>
      </c>
      <c r="G104" s="52">
        <v>3</v>
      </c>
      <c r="H104" s="15">
        <f t="shared" si="5"/>
        <v>0</v>
      </c>
      <c r="I104" s="47">
        <v>13.02</v>
      </c>
      <c r="J104" s="48">
        <f t="shared" si="6"/>
        <v>0</v>
      </c>
      <c r="K104" s="2">
        <v>83</v>
      </c>
      <c r="P104" s="3"/>
      <c r="Q104" s="3"/>
      <c r="R104" s="3"/>
      <c r="S104" s="3"/>
      <c r="T104" s="3"/>
      <c r="U104" s="3"/>
      <c r="V104" s="3"/>
    </row>
    <row r="105" spans="1:22" ht="33.75" x14ac:dyDescent="0.25">
      <c r="A105" s="56">
        <f t="shared" si="4"/>
        <v>34</v>
      </c>
      <c r="B105" s="53" t="s">
        <v>421</v>
      </c>
      <c r="C105" s="29" t="s">
        <v>422</v>
      </c>
      <c r="D105" s="8" t="s">
        <v>423</v>
      </c>
      <c r="E105" s="66">
        <v>44538</v>
      </c>
      <c r="F105" s="52">
        <v>505</v>
      </c>
      <c r="G105" s="52">
        <v>505</v>
      </c>
      <c r="H105" s="15">
        <f t="shared" si="5"/>
        <v>0</v>
      </c>
      <c r="I105" s="47">
        <v>13.02</v>
      </c>
      <c r="J105" s="48">
        <f t="shared" si="6"/>
        <v>0</v>
      </c>
      <c r="K105" s="2">
        <v>87</v>
      </c>
      <c r="P105" s="3"/>
      <c r="Q105" s="3"/>
      <c r="R105" s="3"/>
      <c r="S105" s="3"/>
      <c r="T105" s="3"/>
      <c r="U105" s="3"/>
      <c r="V105" s="3"/>
    </row>
    <row r="106" spans="1:22" ht="25.5" x14ac:dyDescent="0.25">
      <c r="A106" s="56">
        <f t="shared" si="4"/>
        <v>35</v>
      </c>
      <c r="B106" s="53" t="s">
        <v>424</v>
      </c>
      <c r="C106" s="29" t="s">
        <v>425</v>
      </c>
      <c r="D106" s="8"/>
      <c r="E106" s="36" t="s">
        <v>426</v>
      </c>
      <c r="F106" s="52">
        <v>1820</v>
      </c>
      <c r="G106" s="52">
        <v>1820</v>
      </c>
      <c r="H106" s="15">
        <f t="shared" si="5"/>
        <v>0</v>
      </c>
      <c r="I106" s="47">
        <v>13.02</v>
      </c>
      <c r="J106" s="48">
        <f t="shared" si="6"/>
        <v>0</v>
      </c>
      <c r="K106" s="2">
        <v>90</v>
      </c>
      <c r="P106" s="3"/>
      <c r="Q106" s="3"/>
      <c r="R106" s="3"/>
      <c r="S106" s="3"/>
      <c r="T106" s="3"/>
      <c r="U106" s="3"/>
      <c r="V106" s="3"/>
    </row>
    <row r="107" spans="1:22" ht="14.25" x14ac:dyDescent="0.25">
      <c r="A107" s="56">
        <f t="shared" si="4"/>
        <v>36</v>
      </c>
      <c r="B107" s="45" t="s">
        <v>427</v>
      </c>
      <c r="C107" s="46" t="s">
        <v>428</v>
      </c>
      <c r="D107" s="8" t="s">
        <v>188</v>
      </c>
      <c r="E107" s="66">
        <v>156925</v>
      </c>
      <c r="F107" s="52">
        <v>630</v>
      </c>
      <c r="G107" s="52">
        <v>630</v>
      </c>
      <c r="H107" s="15">
        <f t="shared" si="5"/>
        <v>0</v>
      </c>
      <c r="I107" s="47">
        <v>13.02</v>
      </c>
      <c r="J107" s="48">
        <f t="shared" si="6"/>
        <v>0</v>
      </c>
      <c r="K107" s="2">
        <v>91</v>
      </c>
      <c r="P107" s="3"/>
      <c r="Q107" s="3"/>
      <c r="R107" s="3"/>
      <c r="S107" s="3"/>
      <c r="T107" s="3"/>
      <c r="U107" s="3"/>
      <c r="V107" s="3"/>
    </row>
    <row r="108" spans="1:22" ht="22.5" x14ac:dyDescent="0.25">
      <c r="A108" s="56">
        <f t="shared" si="4"/>
        <v>37</v>
      </c>
      <c r="B108" s="53" t="s">
        <v>429</v>
      </c>
      <c r="C108" s="29" t="s">
        <v>430</v>
      </c>
      <c r="D108" s="8" t="s">
        <v>431</v>
      </c>
      <c r="E108" s="2">
        <v>1015011601206</v>
      </c>
      <c r="F108" s="52">
        <v>132</v>
      </c>
      <c r="G108" s="52">
        <v>132</v>
      </c>
      <c r="H108" s="15">
        <f t="shared" si="5"/>
        <v>0</v>
      </c>
      <c r="I108" s="47">
        <v>13.02</v>
      </c>
      <c r="J108" s="48">
        <f t="shared" si="6"/>
        <v>0</v>
      </c>
      <c r="K108" s="2">
        <v>97</v>
      </c>
      <c r="P108" s="3"/>
      <c r="Q108" s="3"/>
      <c r="R108" s="3"/>
      <c r="S108" s="3"/>
      <c r="T108" s="3"/>
      <c r="U108" s="3"/>
      <c r="V108" s="3"/>
    </row>
    <row r="109" spans="1:22" ht="14.25" x14ac:dyDescent="0.25">
      <c r="A109" s="56">
        <f t="shared" si="4"/>
        <v>38</v>
      </c>
      <c r="B109" s="53" t="s">
        <v>195</v>
      </c>
      <c r="C109" s="46" t="s">
        <v>432</v>
      </c>
      <c r="D109" s="8" t="s">
        <v>197</v>
      </c>
      <c r="E109" s="36" t="s">
        <v>433</v>
      </c>
      <c r="F109" s="52">
        <v>1032</v>
      </c>
      <c r="G109" s="52">
        <v>1032</v>
      </c>
      <c r="H109" s="15">
        <f t="shared" si="5"/>
        <v>0</v>
      </c>
      <c r="I109" s="47">
        <v>13.02</v>
      </c>
      <c r="J109" s="48">
        <f t="shared" si="6"/>
        <v>0</v>
      </c>
      <c r="K109" s="2">
        <v>98</v>
      </c>
      <c r="P109" s="3"/>
      <c r="Q109" s="3"/>
      <c r="R109" s="3"/>
      <c r="S109" s="3"/>
      <c r="T109" s="3"/>
      <c r="U109" s="3"/>
      <c r="V109" s="3"/>
    </row>
    <row r="110" spans="1:22" ht="22.5" x14ac:dyDescent="0.25">
      <c r="A110" s="56">
        <f t="shared" si="4"/>
        <v>39</v>
      </c>
      <c r="B110" s="53" t="s">
        <v>434</v>
      </c>
      <c r="C110" s="29" t="s">
        <v>435</v>
      </c>
      <c r="D110" s="8" t="s">
        <v>436</v>
      </c>
      <c r="E110" s="66">
        <v>183271</v>
      </c>
      <c r="F110" s="52">
        <v>1140</v>
      </c>
      <c r="G110" s="52">
        <v>1140</v>
      </c>
      <c r="H110" s="15">
        <f t="shared" si="5"/>
        <v>0</v>
      </c>
      <c r="I110" s="47">
        <v>13.02</v>
      </c>
      <c r="J110" s="48">
        <f t="shared" si="6"/>
        <v>0</v>
      </c>
      <c r="K110" s="2">
        <v>100</v>
      </c>
      <c r="P110" s="3"/>
      <c r="Q110" s="3"/>
      <c r="R110" s="3"/>
      <c r="S110" s="3"/>
      <c r="T110" s="3"/>
      <c r="U110" s="3"/>
      <c r="V110" s="3"/>
    </row>
    <row r="111" spans="1:22" ht="22.5" x14ac:dyDescent="0.25">
      <c r="A111" s="56">
        <f t="shared" si="4"/>
        <v>40</v>
      </c>
      <c r="B111" s="53" t="s">
        <v>437</v>
      </c>
      <c r="C111" s="29" t="s">
        <v>438</v>
      </c>
      <c r="D111" s="8" t="s">
        <v>439</v>
      </c>
      <c r="E111" s="66">
        <v>198485</v>
      </c>
      <c r="F111" s="52">
        <v>35</v>
      </c>
      <c r="G111" s="52">
        <v>35</v>
      </c>
      <c r="H111" s="15">
        <f t="shared" si="5"/>
        <v>0</v>
      </c>
      <c r="I111" s="47">
        <v>13.02</v>
      </c>
      <c r="J111" s="48">
        <f t="shared" si="6"/>
        <v>0</v>
      </c>
      <c r="K111" s="2">
        <v>101</v>
      </c>
      <c r="P111" s="3"/>
      <c r="Q111" s="3"/>
      <c r="R111" s="3"/>
      <c r="S111" s="3"/>
      <c r="T111" s="3"/>
      <c r="U111" s="3"/>
      <c r="V111" s="3"/>
    </row>
    <row r="112" spans="1:22" ht="22.5" x14ac:dyDescent="0.25">
      <c r="A112" s="56">
        <f t="shared" si="4"/>
        <v>41</v>
      </c>
      <c r="B112" s="53" t="s">
        <v>440</v>
      </c>
      <c r="C112" s="29" t="s">
        <v>441</v>
      </c>
      <c r="D112" s="8" t="s">
        <v>442</v>
      </c>
      <c r="E112" s="49">
        <v>183241</v>
      </c>
      <c r="F112" s="52">
        <v>408</v>
      </c>
      <c r="G112" s="52">
        <v>408</v>
      </c>
      <c r="H112" s="15">
        <f t="shared" si="5"/>
        <v>0</v>
      </c>
      <c r="I112" s="47">
        <v>13.02</v>
      </c>
      <c r="J112" s="48">
        <f t="shared" si="6"/>
        <v>0</v>
      </c>
      <c r="K112" s="2">
        <v>106</v>
      </c>
      <c r="P112" s="3"/>
      <c r="Q112" s="3"/>
      <c r="R112" s="3"/>
      <c r="S112" s="3"/>
      <c r="T112" s="3"/>
      <c r="U112" s="3"/>
      <c r="V112" s="3"/>
    </row>
    <row r="113" spans="1:22" ht="15" x14ac:dyDescent="0.25">
      <c r="A113" s="99" t="s">
        <v>547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100"/>
      <c r="P113" s="3"/>
      <c r="Q113" s="3"/>
      <c r="R113" s="3"/>
      <c r="S113" s="3"/>
      <c r="T113" s="3"/>
      <c r="U113" s="3"/>
      <c r="V113" s="3"/>
    </row>
    <row r="114" spans="1:22" x14ac:dyDescent="0.25">
      <c r="A114" s="101" t="s">
        <v>0</v>
      </c>
      <c r="B114" s="101" t="s">
        <v>208</v>
      </c>
      <c r="C114" s="101" t="s">
        <v>209</v>
      </c>
      <c r="D114" s="102" t="s">
        <v>210</v>
      </c>
      <c r="E114" s="102" t="s">
        <v>211</v>
      </c>
      <c r="F114" s="101" t="s">
        <v>212</v>
      </c>
      <c r="G114" s="101" t="s">
        <v>213</v>
      </c>
      <c r="H114" s="54" t="s">
        <v>9</v>
      </c>
      <c r="I114" s="54" t="s">
        <v>10</v>
      </c>
      <c r="J114" s="103" t="s">
        <v>214</v>
      </c>
      <c r="K114" s="104" t="s">
        <v>3</v>
      </c>
      <c r="P114" s="3"/>
      <c r="Q114" s="3"/>
      <c r="R114" s="3"/>
      <c r="S114" s="3"/>
      <c r="T114" s="3"/>
      <c r="U114" s="3"/>
      <c r="V114" s="3"/>
    </row>
    <row r="115" spans="1:22" ht="26.25" customHeight="1" x14ac:dyDescent="0.25">
      <c r="A115" s="105"/>
      <c r="B115" s="105"/>
      <c r="C115" s="105"/>
      <c r="D115" s="106"/>
      <c r="E115" s="106"/>
      <c r="F115" s="107"/>
      <c r="G115" s="107"/>
      <c r="H115" s="54"/>
      <c r="I115" s="54"/>
      <c r="J115" s="103"/>
      <c r="K115" s="104"/>
      <c r="P115" s="3"/>
      <c r="Q115" s="3"/>
      <c r="R115" s="3"/>
      <c r="S115" s="3"/>
      <c r="T115" s="3"/>
      <c r="U115" s="3"/>
      <c r="V115" s="3"/>
    </row>
    <row r="116" spans="1:22" ht="36" customHeight="1" x14ac:dyDescent="0.25">
      <c r="A116" s="105"/>
      <c r="B116" s="107"/>
      <c r="C116" s="107"/>
      <c r="D116" s="108"/>
      <c r="E116" s="108"/>
      <c r="F116" s="109" t="s">
        <v>215</v>
      </c>
      <c r="G116" s="109" t="s">
        <v>216</v>
      </c>
      <c r="H116" s="54"/>
      <c r="I116" s="54"/>
      <c r="J116" s="103"/>
      <c r="K116" s="104"/>
      <c r="P116" s="3"/>
      <c r="Q116" s="3"/>
      <c r="R116" s="3"/>
      <c r="S116" s="3"/>
      <c r="T116" s="3"/>
      <c r="U116" s="3"/>
      <c r="V116" s="3"/>
    </row>
    <row r="117" spans="1:22" ht="14.25" x14ac:dyDescent="0.25">
      <c r="A117" s="56">
        <v>1</v>
      </c>
      <c r="B117" s="55" t="s">
        <v>217</v>
      </c>
      <c r="C117" s="56">
        <v>1</v>
      </c>
      <c r="D117" s="56">
        <v>5.79</v>
      </c>
      <c r="E117" s="56">
        <v>1</v>
      </c>
      <c r="F117" s="56">
        <v>0.55000000000000004</v>
      </c>
      <c r="G117" s="57">
        <f>SUM(D117,F117)</f>
        <v>6.34</v>
      </c>
      <c r="H117" s="11">
        <v>13.02</v>
      </c>
      <c r="I117" s="11">
        <f>PRODUCT(G117,H117)</f>
        <v>82.54679999999999</v>
      </c>
      <c r="J117" s="56">
        <v>2</v>
      </c>
      <c r="K117" s="110" t="s">
        <v>443</v>
      </c>
      <c r="P117" s="3"/>
      <c r="Q117" s="3"/>
      <c r="R117" s="3"/>
      <c r="S117" s="3"/>
      <c r="T117" s="3"/>
      <c r="U117" s="3"/>
      <c r="V117" s="3"/>
    </row>
    <row r="118" spans="1:22" ht="15" x14ac:dyDescent="0.25">
      <c r="A118" s="56">
        <f>SUM(A117,1)</f>
        <v>2</v>
      </c>
      <c r="B118" s="55" t="s">
        <v>251</v>
      </c>
      <c r="C118" s="56">
        <v>3</v>
      </c>
      <c r="D118" s="56">
        <v>11.19</v>
      </c>
      <c r="E118" s="111"/>
      <c r="F118" s="112"/>
      <c r="G118" s="57">
        <f>PRODUCT(C118,D118)</f>
        <v>33.57</v>
      </c>
      <c r="H118" s="11">
        <v>13.02</v>
      </c>
      <c r="I118" s="11">
        <f t="shared" ref="I118:I155" si="7">PRODUCT(G118,H118)</f>
        <v>437.08139999999997</v>
      </c>
      <c r="J118" s="56">
        <v>3</v>
      </c>
      <c r="K118" s="62" t="s">
        <v>444</v>
      </c>
      <c r="P118" s="3"/>
      <c r="Q118" s="3"/>
      <c r="R118" s="3"/>
      <c r="S118" s="3"/>
      <c r="T118" s="3"/>
      <c r="U118" s="3"/>
      <c r="V118" s="3"/>
    </row>
    <row r="119" spans="1:22" ht="14.25" x14ac:dyDescent="0.25">
      <c r="A119" s="56">
        <f t="shared" ref="A119:A155" si="8">SUM(A118,1)</f>
        <v>3</v>
      </c>
      <c r="B119" s="55" t="s">
        <v>218</v>
      </c>
      <c r="C119" s="56">
        <v>1</v>
      </c>
      <c r="D119" s="56">
        <v>11.19</v>
      </c>
      <c r="E119" s="56"/>
      <c r="F119" s="56"/>
      <c r="G119" s="57">
        <f>PRODUCT(C119,D119)</f>
        <v>11.19</v>
      </c>
      <c r="H119" s="11">
        <v>13.02</v>
      </c>
      <c r="I119" s="11">
        <f t="shared" si="7"/>
        <v>145.69379999999998</v>
      </c>
      <c r="J119" s="56">
        <v>4</v>
      </c>
      <c r="K119" s="62" t="s">
        <v>27</v>
      </c>
    </row>
    <row r="120" spans="1:22" ht="14.25" x14ac:dyDescent="0.25">
      <c r="A120" s="56">
        <f t="shared" si="8"/>
        <v>4</v>
      </c>
      <c r="B120" s="55" t="s">
        <v>219</v>
      </c>
      <c r="C120" s="56">
        <v>4</v>
      </c>
      <c r="D120" s="56">
        <v>11.19</v>
      </c>
      <c r="E120" s="78"/>
      <c r="F120" s="78"/>
      <c r="G120" s="57">
        <f t="shared" ref="G120:G136" si="9">PRODUCT(C120,D120)</f>
        <v>44.76</v>
      </c>
      <c r="H120" s="11">
        <v>13.02</v>
      </c>
      <c r="I120" s="11">
        <f t="shared" si="7"/>
        <v>582.77519999999993</v>
      </c>
      <c r="J120" s="56">
        <v>5</v>
      </c>
      <c r="K120" s="113" t="s">
        <v>445</v>
      </c>
    </row>
    <row r="121" spans="1:22" ht="14.25" x14ac:dyDescent="0.25">
      <c r="A121" s="56">
        <f t="shared" si="8"/>
        <v>5</v>
      </c>
      <c r="B121" s="55" t="s">
        <v>220</v>
      </c>
      <c r="C121" s="56">
        <v>2</v>
      </c>
      <c r="D121" s="56">
        <v>11.19</v>
      </c>
      <c r="E121" s="56"/>
      <c r="F121" s="56"/>
      <c r="G121" s="57">
        <f t="shared" si="9"/>
        <v>22.38</v>
      </c>
      <c r="H121" s="11">
        <v>13.02</v>
      </c>
      <c r="I121" s="11">
        <f t="shared" si="7"/>
        <v>291.38759999999996</v>
      </c>
      <c r="J121" s="56">
        <v>7</v>
      </c>
      <c r="K121" s="62" t="s">
        <v>446</v>
      </c>
    </row>
    <row r="122" spans="1:22" ht="14.25" x14ac:dyDescent="0.25">
      <c r="A122" s="56">
        <f t="shared" si="8"/>
        <v>6</v>
      </c>
      <c r="B122" s="55" t="s">
        <v>221</v>
      </c>
      <c r="C122" s="56">
        <v>1</v>
      </c>
      <c r="D122" s="56">
        <v>4.7249999999999996</v>
      </c>
      <c r="E122" s="56"/>
      <c r="F122" s="56"/>
      <c r="G122" s="57">
        <f t="shared" si="9"/>
        <v>4.7249999999999996</v>
      </c>
      <c r="H122" s="11">
        <v>13.02</v>
      </c>
      <c r="I122" s="11">
        <f t="shared" si="7"/>
        <v>61.519499999999994</v>
      </c>
      <c r="J122" s="56">
        <v>15</v>
      </c>
      <c r="K122" s="110" t="s">
        <v>447</v>
      </c>
    </row>
    <row r="123" spans="1:22" ht="14.25" x14ac:dyDescent="0.25">
      <c r="A123" s="56">
        <f t="shared" si="8"/>
        <v>7</v>
      </c>
      <c r="B123" s="55" t="s">
        <v>222</v>
      </c>
      <c r="C123" s="56">
        <v>3</v>
      </c>
      <c r="D123" s="56">
        <v>11.04</v>
      </c>
      <c r="E123" s="72" t="s">
        <v>448</v>
      </c>
      <c r="F123" s="74"/>
      <c r="G123" s="57">
        <f>PRODUCT(C123,D123,15/30)</f>
        <v>16.559999999999999</v>
      </c>
      <c r="H123" s="11">
        <v>13.02</v>
      </c>
      <c r="I123" s="11">
        <f t="shared" si="7"/>
        <v>215.61119999999997</v>
      </c>
      <c r="J123" s="56">
        <v>22</v>
      </c>
      <c r="K123" s="110" t="s">
        <v>291</v>
      </c>
    </row>
    <row r="124" spans="1:22" ht="14.25" x14ac:dyDescent="0.25">
      <c r="A124" s="56">
        <f t="shared" si="8"/>
        <v>8</v>
      </c>
      <c r="B124" s="55" t="s">
        <v>223</v>
      </c>
      <c r="C124" s="56">
        <v>1</v>
      </c>
      <c r="D124" s="56">
        <v>11.19</v>
      </c>
      <c r="E124" s="114" t="s">
        <v>449</v>
      </c>
      <c r="F124" s="115"/>
      <c r="G124" s="57"/>
      <c r="H124" s="11"/>
      <c r="I124" s="11"/>
      <c r="J124" s="56">
        <v>24</v>
      </c>
      <c r="K124" s="110" t="s">
        <v>450</v>
      </c>
    </row>
    <row r="125" spans="1:22" ht="14.25" x14ac:dyDescent="0.25">
      <c r="A125" s="56">
        <f t="shared" si="8"/>
        <v>9</v>
      </c>
      <c r="B125" s="55" t="s">
        <v>224</v>
      </c>
      <c r="C125" s="56">
        <v>1</v>
      </c>
      <c r="D125" s="56">
        <v>11.19</v>
      </c>
      <c r="E125" s="56"/>
      <c r="F125" s="56"/>
      <c r="G125" s="57">
        <f t="shared" si="9"/>
        <v>11.19</v>
      </c>
      <c r="H125" s="11">
        <v>13.02</v>
      </c>
      <c r="I125" s="11">
        <f t="shared" si="7"/>
        <v>145.69379999999998</v>
      </c>
      <c r="J125" s="56">
        <v>34</v>
      </c>
      <c r="K125" s="110" t="s">
        <v>451</v>
      </c>
    </row>
    <row r="126" spans="1:22" ht="14.25" x14ac:dyDescent="0.25">
      <c r="A126" s="56">
        <f t="shared" si="8"/>
        <v>10</v>
      </c>
      <c r="B126" s="55" t="s">
        <v>225</v>
      </c>
      <c r="C126" s="56">
        <v>1</v>
      </c>
      <c r="D126" s="56">
        <v>11.19</v>
      </c>
      <c r="E126" s="72" t="s">
        <v>452</v>
      </c>
      <c r="F126" s="74"/>
      <c r="G126" s="57">
        <f>PRODUCT(C126,D126,22/30)</f>
        <v>8.2059999999999995</v>
      </c>
      <c r="H126" s="11">
        <v>13.02</v>
      </c>
      <c r="I126" s="11">
        <f>PRODUCT(G126,H126,)</f>
        <v>106.84211999999999</v>
      </c>
      <c r="J126" s="56">
        <v>36</v>
      </c>
      <c r="K126" s="110" t="s">
        <v>453</v>
      </c>
    </row>
    <row r="127" spans="1:22" ht="14.25" x14ac:dyDescent="0.25">
      <c r="A127" s="56">
        <f t="shared" si="8"/>
        <v>11</v>
      </c>
      <c r="B127" s="55" t="s">
        <v>252</v>
      </c>
      <c r="C127" s="56">
        <v>1</v>
      </c>
      <c r="D127" s="56">
        <v>11.19</v>
      </c>
      <c r="E127" s="56"/>
      <c r="F127" s="56"/>
      <c r="G127" s="57">
        <f t="shared" si="9"/>
        <v>11.19</v>
      </c>
      <c r="H127" s="11">
        <v>13.02</v>
      </c>
      <c r="I127" s="11">
        <f t="shared" si="7"/>
        <v>145.69379999999998</v>
      </c>
      <c r="J127" s="56">
        <v>38</v>
      </c>
      <c r="K127" s="110" t="s">
        <v>454</v>
      </c>
    </row>
    <row r="128" spans="1:22" ht="14.25" x14ac:dyDescent="0.25">
      <c r="A128" s="56">
        <f>SUM(A126,1)</f>
        <v>11</v>
      </c>
      <c r="B128" s="55" t="s">
        <v>253</v>
      </c>
      <c r="C128" s="56">
        <v>1</v>
      </c>
      <c r="D128" s="56">
        <v>11.19</v>
      </c>
      <c r="E128" s="78"/>
      <c r="F128" s="78"/>
      <c r="G128" s="57">
        <f t="shared" si="9"/>
        <v>11.19</v>
      </c>
      <c r="H128" s="11">
        <v>13.02</v>
      </c>
      <c r="I128" s="11">
        <f t="shared" si="7"/>
        <v>145.69379999999998</v>
      </c>
      <c r="J128" s="56">
        <v>31</v>
      </c>
      <c r="K128" s="110" t="s">
        <v>455</v>
      </c>
    </row>
    <row r="129" spans="1:11" ht="14.25" x14ac:dyDescent="0.25">
      <c r="A129" s="56">
        <f t="shared" ref="A129:A131" si="10">SUM(A127,1)</f>
        <v>12</v>
      </c>
      <c r="B129" s="55" t="s">
        <v>226</v>
      </c>
      <c r="C129" s="56">
        <v>1</v>
      </c>
      <c r="D129" s="56">
        <v>5.79</v>
      </c>
      <c r="E129" s="72" t="s">
        <v>456</v>
      </c>
      <c r="F129" s="74"/>
      <c r="G129" s="57"/>
      <c r="H129" s="11"/>
      <c r="I129" s="11"/>
      <c r="J129" s="56">
        <v>45</v>
      </c>
      <c r="K129" s="110" t="s">
        <v>457</v>
      </c>
    </row>
    <row r="130" spans="1:11" ht="14.25" x14ac:dyDescent="0.25">
      <c r="A130" s="56">
        <f t="shared" si="10"/>
        <v>12</v>
      </c>
      <c r="B130" s="55" t="s">
        <v>227</v>
      </c>
      <c r="C130" s="56">
        <v>2</v>
      </c>
      <c r="D130" s="56">
        <v>11.19</v>
      </c>
      <c r="E130" s="56"/>
      <c r="F130" s="56"/>
      <c r="G130" s="57">
        <f t="shared" si="9"/>
        <v>22.38</v>
      </c>
      <c r="H130" s="11">
        <v>13.02</v>
      </c>
      <c r="I130" s="11">
        <f t="shared" si="7"/>
        <v>291.38759999999996</v>
      </c>
      <c r="J130" s="56">
        <v>49</v>
      </c>
      <c r="K130" s="62" t="s">
        <v>458</v>
      </c>
    </row>
    <row r="131" spans="1:11" ht="14.25" x14ac:dyDescent="0.25">
      <c r="A131" s="56">
        <f t="shared" si="10"/>
        <v>13</v>
      </c>
      <c r="B131" s="55" t="s">
        <v>228</v>
      </c>
      <c r="C131" s="56">
        <v>3</v>
      </c>
      <c r="D131" s="56">
        <v>11.19</v>
      </c>
      <c r="E131" s="56"/>
      <c r="F131" s="56"/>
      <c r="G131" s="57">
        <f t="shared" si="9"/>
        <v>33.57</v>
      </c>
      <c r="H131" s="11">
        <v>13.02</v>
      </c>
      <c r="I131" s="11">
        <f t="shared" si="7"/>
        <v>437.08139999999997</v>
      </c>
      <c r="J131" s="56">
        <v>50</v>
      </c>
      <c r="K131" s="62" t="s">
        <v>459</v>
      </c>
    </row>
    <row r="132" spans="1:11" ht="14.25" x14ac:dyDescent="0.25">
      <c r="A132" s="56">
        <f t="shared" si="8"/>
        <v>14</v>
      </c>
      <c r="B132" s="55" t="s">
        <v>229</v>
      </c>
      <c r="C132" s="56">
        <v>3</v>
      </c>
      <c r="D132" s="56">
        <v>11.19</v>
      </c>
      <c r="E132" s="56"/>
      <c r="F132" s="56"/>
      <c r="G132" s="57">
        <f t="shared" si="9"/>
        <v>33.57</v>
      </c>
      <c r="H132" s="11">
        <v>13.02</v>
      </c>
      <c r="I132" s="11">
        <f t="shared" si="7"/>
        <v>437.08139999999997</v>
      </c>
      <c r="J132" s="56">
        <v>51</v>
      </c>
      <c r="K132" s="110" t="s">
        <v>460</v>
      </c>
    </row>
    <row r="133" spans="1:11" ht="14.25" x14ac:dyDescent="0.25">
      <c r="A133" s="56">
        <f t="shared" si="8"/>
        <v>15</v>
      </c>
      <c r="B133" s="55" t="s">
        <v>230</v>
      </c>
      <c r="C133" s="56">
        <v>2</v>
      </c>
      <c r="D133" s="56">
        <v>4.7249999999999996</v>
      </c>
      <c r="E133" s="56"/>
      <c r="F133" s="56"/>
      <c r="G133" s="57">
        <f t="shared" si="9"/>
        <v>9.4499999999999993</v>
      </c>
      <c r="H133" s="11">
        <v>13.02</v>
      </c>
      <c r="I133" s="11">
        <f t="shared" si="7"/>
        <v>123.03899999999999</v>
      </c>
      <c r="J133" s="56">
        <v>54</v>
      </c>
      <c r="K133" s="110" t="s">
        <v>461</v>
      </c>
    </row>
    <row r="134" spans="1:11" ht="14.25" x14ac:dyDescent="0.25">
      <c r="A134" s="56">
        <f t="shared" si="8"/>
        <v>16</v>
      </c>
      <c r="B134" s="55" t="s">
        <v>231</v>
      </c>
      <c r="C134" s="56">
        <v>1</v>
      </c>
      <c r="D134" s="56">
        <v>11.19</v>
      </c>
      <c r="E134" s="116" t="s">
        <v>548</v>
      </c>
      <c r="F134" s="117"/>
      <c r="G134" s="57">
        <f t="shared" si="9"/>
        <v>11.19</v>
      </c>
      <c r="H134" s="11">
        <v>13.02</v>
      </c>
      <c r="I134" s="11">
        <f t="shared" si="7"/>
        <v>145.69379999999998</v>
      </c>
      <c r="J134" s="56">
        <v>56</v>
      </c>
      <c r="K134" s="110" t="s">
        <v>462</v>
      </c>
    </row>
    <row r="135" spans="1:11" ht="14.25" x14ac:dyDescent="0.25">
      <c r="A135" s="56">
        <f t="shared" si="8"/>
        <v>17</v>
      </c>
      <c r="B135" s="55" t="s">
        <v>232</v>
      </c>
      <c r="C135" s="56">
        <v>1</v>
      </c>
      <c r="D135" s="56">
        <v>11.19</v>
      </c>
      <c r="E135" s="116" t="s">
        <v>463</v>
      </c>
      <c r="F135" s="117"/>
      <c r="G135" s="57">
        <f t="shared" si="9"/>
        <v>11.19</v>
      </c>
      <c r="H135" s="11">
        <v>13.02</v>
      </c>
      <c r="I135" s="11">
        <f t="shared" si="7"/>
        <v>145.69379999999998</v>
      </c>
      <c r="J135" s="56">
        <v>60</v>
      </c>
      <c r="K135" s="118"/>
    </row>
    <row r="136" spans="1:11" ht="14.25" x14ac:dyDescent="0.25">
      <c r="A136" s="56">
        <f t="shared" si="8"/>
        <v>18</v>
      </c>
      <c r="B136" s="55" t="s">
        <v>232</v>
      </c>
      <c r="C136" s="56">
        <v>2</v>
      </c>
      <c r="D136" s="56">
        <v>11.19</v>
      </c>
      <c r="E136" s="116" t="s">
        <v>464</v>
      </c>
      <c r="F136" s="117"/>
      <c r="G136" s="57">
        <f t="shared" si="9"/>
        <v>22.38</v>
      </c>
      <c r="H136" s="11">
        <v>13.02</v>
      </c>
      <c r="I136" s="11">
        <f t="shared" si="7"/>
        <v>291.38759999999996</v>
      </c>
      <c r="J136" s="56">
        <v>61</v>
      </c>
      <c r="K136" s="62" t="s">
        <v>464</v>
      </c>
    </row>
    <row r="137" spans="1:11" ht="14.25" x14ac:dyDescent="0.25">
      <c r="A137" s="56">
        <f t="shared" si="8"/>
        <v>19</v>
      </c>
      <c r="B137" s="55" t="s">
        <v>233</v>
      </c>
      <c r="C137" s="56">
        <v>6</v>
      </c>
      <c r="D137" s="56">
        <v>11.04</v>
      </c>
      <c r="E137" s="72" t="s">
        <v>456</v>
      </c>
      <c r="F137" s="74"/>
      <c r="G137" s="57"/>
      <c r="H137" s="11"/>
      <c r="I137" s="11"/>
      <c r="J137" s="56">
        <v>62</v>
      </c>
      <c r="K137" s="110" t="s">
        <v>465</v>
      </c>
    </row>
    <row r="138" spans="1:11" ht="14.25" x14ac:dyDescent="0.25">
      <c r="A138" s="56">
        <f t="shared" si="8"/>
        <v>20</v>
      </c>
      <c r="B138" s="55" t="s">
        <v>466</v>
      </c>
      <c r="C138" s="56">
        <v>1</v>
      </c>
      <c r="D138" s="56">
        <v>4.7249999999999996</v>
      </c>
      <c r="E138" s="72" t="s">
        <v>467</v>
      </c>
      <c r="F138" s="74"/>
      <c r="G138" s="57"/>
      <c r="H138" s="11"/>
      <c r="I138" s="11"/>
      <c r="J138" s="119">
        <v>59</v>
      </c>
      <c r="K138" s="120" t="s">
        <v>468</v>
      </c>
    </row>
    <row r="139" spans="1:11" ht="14.25" x14ac:dyDescent="0.25">
      <c r="A139" s="56">
        <f t="shared" si="8"/>
        <v>21</v>
      </c>
      <c r="B139" s="55" t="s">
        <v>234</v>
      </c>
      <c r="C139" s="56">
        <v>3</v>
      </c>
      <c r="D139" s="56">
        <v>4.7249999999999996</v>
      </c>
      <c r="E139" s="56"/>
      <c r="F139" s="56"/>
      <c r="G139" s="57">
        <f t="shared" ref="G139:G155" si="11">PRODUCT(C139,D139)</f>
        <v>14.174999999999999</v>
      </c>
      <c r="H139" s="11">
        <v>13.02</v>
      </c>
      <c r="I139" s="11">
        <f t="shared" si="7"/>
        <v>184.55849999999998</v>
      </c>
      <c r="J139" s="121"/>
      <c r="K139" s="122"/>
    </row>
    <row r="140" spans="1:11" ht="14.25" x14ac:dyDescent="0.25">
      <c r="A140" s="56">
        <f t="shared" si="8"/>
        <v>22</v>
      </c>
      <c r="B140" s="55" t="s">
        <v>235</v>
      </c>
      <c r="C140" s="56">
        <v>3</v>
      </c>
      <c r="D140" s="56">
        <v>11.19</v>
      </c>
      <c r="E140" s="56"/>
      <c r="F140" s="56"/>
      <c r="G140" s="57">
        <f t="shared" si="11"/>
        <v>33.57</v>
      </c>
      <c r="H140" s="11">
        <v>13.02</v>
      </c>
      <c r="I140" s="11">
        <f t="shared" si="7"/>
        <v>437.08139999999997</v>
      </c>
      <c r="J140" s="56">
        <v>64</v>
      </c>
      <c r="K140" s="110" t="s">
        <v>469</v>
      </c>
    </row>
    <row r="141" spans="1:11" ht="14.25" x14ac:dyDescent="0.25">
      <c r="A141" s="56">
        <f t="shared" si="8"/>
        <v>23</v>
      </c>
      <c r="B141" s="55" t="s">
        <v>236</v>
      </c>
      <c r="C141" s="56">
        <v>2</v>
      </c>
      <c r="D141" s="56">
        <v>11.19</v>
      </c>
      <c r="E141" s="56"/>
      <c r="F141" s="56"/>
      <c r="G141" s="57">
        <f t="shared" si="11"/>
        <v>22.38</v>
      </c>
      <c r="H141" s="11">
        <v>13.02</v>
      </c>
      <c r="I141" s="11">
        <f>PRODUCT(G141,H141)</f>
        <v>291.38759999999996</v>
      </c>
      <c r="J141" s="97">
        <v>74</v>
      </c>
      <c r="K141" s="110" t="s">
        <v>470</v>
      </c>
    </row>
    <row r="142" spans="1:11" ht="14.25" x14ac:dyDescent="0.25">
      <c r="A142" s="56">
        <f t="shared" si="8"/>
        <v>24</v>
      </c>
      <c r="B142" s="55" t="s">
        <v>237</v>
      </c>
      <c r="C142" s="56">
        <v>1</v>
      </c>
      <c r="D142" s="56">
        <v>4.7249999999999996</v>
      </c>
      <c r="E142" s="72" t="s">
        <v>456</v>
      </c>
      <c r="F142" s="74"/>
      <c r="G142" s="57"/>
      <c r="H142" s="11"/>
      <c r="I142" s="11"/>
      <c r="J142" s="56">
        <v>75</v>
      </c>
      <c r="K142" s="110" t="s">
        <v>471</v>
      </c>
    </row>
    <row r="143" spans="1:11" ht="14.25" x14ac:dyDescent="0.25">
      <c r="A143" s="56">
        <f t="shared" si="8"/>
        <v>25</v>
      </c>
      <c r="B143" s="55" t="s">
        <v>238</v>
      </c>
      <c r="C143" s="56">
        <v>5</v>
      </c>
      <c r="D143" s="56">
        <v>4.7249999999999996</v>
      </c>
      <c r="E143" s="72" t="s">
        <v>472</v>
      </c>
      <c r="F143" s="74"/>
      <c r="G143" s="57"/>
      <c r="H143" s="11"/>
      <c r="I143" s="11"/>
      <c r="J143" s="56">
        <v>78</v>
      </c>
      <c r="K143" s="110" t="s">
        <v>473</v>
      </c>
    </row>
    <row r="144" spans="1:11" ht="15" x14ac:dyDescent="0.25">
      <c r="A144" s="56">
        <f t="shared" si="8"/>
        <v>26</v>
      </c>
      <c r="B144" s="55" t="s">
        <v>239</v>
      </c>
      <c r="C144" s="109">
        <v>3</v>
      </c>
      <c r="D144" s="56">
        <v>1.83</v>
      </c>
      <c r="E144" s="123"/>
      <c r="F144" s="124"/>
      <c r="G144" s="57"/>
      <c r="H144" s="11"/>
      <c r="I144" s="11"/>
      <c r="J144" s="56">
        <v>115</v>
      </c>
      <c r="K144" s="110" t="s">
        <v>474</v>
      </c>
    </row>
    <row r="145" spans="1:11" ht="14.25" x14ac:dyDescent="0.25">
      <c r="A145" s="56">
        <f t="shared" si="8"/>
        <v>27</v>
      </c>
      <c r="B145" s="55" t="s">
        <v>240</v>
      </c>
      <c r="C145" s="56">
        <v>1</v>
      </c>
      <c r="D145" s="56">
        <v>11.19</v>
      </c>
      <c r="E145" s="78"/>
      <c r="F145" s="78"/>
      <c r="G145" s="57">
        <f t="shared" si="11"/>
        <v>11.19</v>
      </c>
      <c r="H145" s="11">
        <v>13.02</v>
      </c>
      <c r="I145" s="11">
        <f t="shared" si="7"/>
        <v>145.69379999999998</v>
      </c>
      <c r="J145" s="56">
        <v>79</v>
      </c>
      <c r="K145" s="110" t="s">
        <v>475</v>
      </c>
    </row>
    <row r="146" spans="1:11" ht="14.25" x14ac:dyDescent="0.25">
      <c r="A146" s="56">
        <f t="shared" si="8"/>
        <v>28</v>
      </c>
      <c r="B146" s="65" t="s">
        <v>241</v>
      </c>
      <c r="C146" s="56">
        <v>1</v>
      </c>
      <c r="D146" s="56">
        <v>11.19</v>
      </c>
      <c r="E146" s="78"/>
      <c r="F146" s="78"/>
      <c r="G146" s="57">
        <f t="shared" si="11"/>
        <v>11.19</v>
      </c>
      <c r="H146" s="11">
        <v>13.02</v>
      </c>
      <c r="I146" s="11">
        <f t="shared" si="7"/>
        <v>145.69379999999998</v>
      </c>
      <c r="J146" s="97">
        <v>85</v>
      </c>
      <c r="K146" s="110" t="s">
        <v>476</v>
      </c>
    </row>
    <row r="147" spans="1:11" ht="14.25" x14ac:dyDescent="0.25">
      <c r="A147" s="56">
        <f t="shared" si="8"/>
        <v>29</v>
      </c>
      <c r="B147" s="55" t="s">
        <v>242</v>
      </c>
      <c r="C147" s="56">
        <v>1</v>
      </c>
      <c r="D147" s="56">
        <v>11.19</v>
      </c>
      <c r="E147" s="56"/>
      <c r="F147" s="56"/>
      <c r="G147" s="57">
        <f t="shared" si="11"/>
        <v>11.19</v>
      </c>
      <c r="H147" s="11">
        <v>13.02</v>
      </c>
      <c r="I147" s="11">
        <f t="shared" si="7"/>
        <v>145.69379999999998</v>
      </c>
      <c r="J147" s="56">
        <v>86</v>
      </c>
      <c r="K147" s="110" t="s">
        <v>477</v>
      </c>
    </row>
    <row r="148" spans="1:11" ht="14.25" x14ac:dyDescent="0.25">
      <c r="A148" s="56">
        <f t="shared" si="8"/>
        <v>30</v>
      </c>
      <c r="B148" s="55" t="s">
        <v>243</v>
      </c>
      <c r="C148" s="56">
        <v>2</v>
      </c>
      <c r="D148" s="56">
        <v>9.5399999999999991</v>
      </c>
      <c r="E148" s="56"/>
      <c r="F148" s="56"/>
      <c r="G148" s="57">
        <f t="shared" si="11"/>
        <v>19.079999999999998</v>
      </c>
      <c r="H148" s="11">
        <v>13.02</v>
      </c>
      <c r="I148" s="11">
        <f t="shared" si="7"/>
        <v>248.42159999999998</v>
      </c>
      <c r="J148" s="56">
        <v>87</v>
      </c>
      <c r="K148" s="110" t="s">
        <v>478</v>
      </c>
    </row>
    <row r="149" spans="1:11" ht="15" x14ac:dyDescent="0.25">
      <c r="A149" s="56">
        <f t="shared" si="8"/>
        <v>31</v>
      </c>
      <c r="B149" s="55" t="s">
        <v>244</v>
      </c>
      <c r="C149" s="56">
        <v>2</v>
      </c>
      <c r="D149" s="56">
        <v>11.19</v>
      </c>
      <c r="E149" s="56"/>
      <c r="F149" s="109"/>
      <c r="G149" s="57">
        <f t="shared" si="11"/>
        <v>22.38</v>
      </c>
      <c r="H149" s="11">
        <v>13.02</v>
      </c>
      <c r="I149" s="11">
        <f t="shared" si="7"/>
        <v>291.38759999999996</v>
      </c>
      <c r="J149" s="56">
        <v>91</v>
      </c>
      <c r="K149" s="110" t="s">
        <v>479</v>
      </c>
    </row>
    <row r="150" spans="1:11" ht="14.25" x14ac:dyDescent="0.25">
      <c r="A150" s="56">
        <f t="shared" si="8"/>
        <v>32</v>
      </c>
      <c r="B150" s="55" t="s">
        <v>245</v>
      </c>
      <c r="C150" s="56">
        <v>1</v>
      </c>
      <c r="D150" s="56">
        <v>11.19</v>
      </c>
      <c r="E150" s="56"/>
      <c r="F150" s="56"/>
      <c r="G150" s="57">
        <f t="shared" si="11"/>
        <v>11.19</v>
      </c>
      <c r="H150" s="11">
        <v>13.02</v>
      </c>
      <c r="I150" s="11">
        <f t="shared" si="7"/>
        <v>145.69379999999998</v>
      </c>
      <c r="J150" s="56">
        <v>93</v>
      </c>
      <c r="K150" s="110" t="s">
        <v>480</v>
      </c>
    </row>
    <row r="151" spans="1:11" ht="14.25" x14ac:dyDescent="0.25">
      <c r="A151" s="56">
        <f t="shared" si="8"/>
        <v>33</v>
      </c>
      <c r="B151" s="55" t="s">
        <v>246</v>
      </c>
      <c r="C151" s="56">
        <v>1</v>
      </c>
      <c r="D151" s="56">
        <v>11.19</v>
      </c>
      <c r="E151" s="56"/>
      <c r="F151" s="56"/>
      <c r="G151" s="57">
        <f t="shared" si="11"/>
        <v>11.19</v>
      </c>
      <c r="H151" s="11">
        <v>13.02</v>
      </c>
      <c r="I151" s="11">
        <f t="shared" si="7"/>
        <v>145.69379999999998</v>
      </c>
      <c r="J151" s="56">
        <v>95</v>
      </c>
      <c r="K151" s="110" t="s">
        <v>481</v>
      </c>
    </row>
    <row r="152" spans="1:11" ht="14.25" x14ac:dyDescent="0.25">
      <c r="A152" s="56">
        <f t="shared" si="8"/>
        <v>34</v>
      </c>
      <c r="B152" s="125" t="s">
        <v>247</v>
      </c>
      <c r="C152" s="56">
        <v>1</v>
      </c>
      <c r="D152" s="56">
        <v>4.7249999999999996</v>
      </c>
      <c r="E152" s="56">
        <v>15</v>
      </c>
      <c r="F152" s="56">
        <v>1.0999999999999999E-2</v>
      </c>
      <c r="G152" s="57">
        <f>SUM(D152*C152,E152*F152)</f>
        <v>4.8899999999999997</v>
      </c>
      <c r="H152" s="11">
        <v>13.02</v>
      </c>
      <c r="I152" s="11">
        <f t="shared" si="7"/>
        <v>63.667799999999993</v>
      </c>
      <c r="J152" s="56">
        <v>97</v>
      </c>
      <c r="K152" s="110" t="s">
        <v>482</v>
      </c>
    </row>
    <row r="153" spans="1:11" ht="14.25" x14ac:dyDescent="0.25">
      <c r="A153" s="56">
        <f t="shared" si="8"/>
        <v>35</v>
      </c>
      <c r="B153" s="55" t="s">
        <v>248</v>
      </c>
      <c r="C153" s="56">
        <v>1</v>
      </c>
      <c r="D153" s="56">
        <v>11.19</v>
      </c>
      <c r="E153" s="56"/>
      <c r="F153" s="56"/>
      <c r="G153" s="57">
        <f t="shared" si="11"/>
        <v>11.19</v>
      </c>
      <c r="H153" s="11">
        <v>13.02</v>
      </c>
      <c r="I153" s="11">
        <f t="shared" si="7"/>
        <v>145.69379999999998</v>
      </c>
      <c r="J153" s="56">
        <v>100</v>
      </c>
      <c r="K153" s="62" t="s">
        <v>483</v>
      </c>
    </row>
    <row r="154" spans="1:11" ht="14.25" x14ac:dyDescent="0.25">
      <c r="A154" s="56">
        <f t="shared" si="8"/>
        <v>36</v>
      </c>
      <c r="B154" s="55" t="s">
        <v>249</v>
      </c>
      <c r="C154" s="56">
        <v>1</v>
      </c>
      <c r="D154" s="56">
        <v>11.19</v>
      </c>
      <c r="E154" s="56"/>
      <c r="F154" s="56"/>
      <c r="G154" s="57">
        <f t="shared" si="11"/>
        <v>11.19</v>
      </c>
      <c r="H154" s="11">
        <v>13.02</v>
      </c>
      <c r="I154" s="11">
        <f t="shared" si="7"/>
        <v>145.69379999999998</v>
      </c>
      <c r="J154" s="56">
        <v>101</v>
      </c>
      <c r="K154" s="62" t="s">
        <v>484</v>
      </c>
    </row>
    <row r="155" spans="1:11" ht="14.25" x14ac:dyDescent="0.25">
      <c r="A155" s="56">
        <f t="shared" si="8"/>
        <v>37</v>
      </c>
      <c r="B155" s="55" t="s">
        <v>250</v>
      </c>
      <c r="C155" s="56">
        <v>1</v>
      </c>
      <c r="D155" s="56">
        <v>11.19</v>
      </c>
      <c r="E155" s="56"/>
      <c r="F155" s="56"/>
      <c r="G155" s="57">
        <f t="shared" si="11"/>
        <v>11.19</v>
      </c>
      <c r="H155" s="11">
        <v>13.02</v>
      </c>
      <c r="I155" s="11">
        <f t="shared" si="7"/>
        <v>145.69379999999998</v>
      </c>
      <c r="J155" s="56">
        <v>106</v>
      </c>
      <c r="K155" s="62" t="s">
        <v>485</v>
      </c>
    </row>
    <row r="156" spans="1:11" ht="15" x14ac:dyDescent="0.25">
      <c r="A156" s="72" t="s">
        <v>486</v>
      </c>
      <c r="B156" s="73"/>
      <c r="C156" s="73"/>
      <c r="D156" s="73"/>
      <c r="E156" s="73"/>
      <c r="F156" s="74"/>
      <c r="G156" s="126">
        <f>SUM(G117:G155)</f>
        <v>531.02599999999995</v>
      </c>
      <c r="H156" s="126"/>
      <c r="I156" s="21">
        <f>SUM(I117:I155)</f>
        <v>6913.9585200000001</v>
      </c>
      <c r="J156" s="57"/>
      <c r="K156" s="127"/>
    </row>
    <row r="157" spans="1:11" ht="14.25" x14ac:dyDescent="0.25">
      <c r="A157" s="63" t="s">
        <v>487</v>
      </c>
      <c r="B157" s="63"/>
      <c r="C157" s="63"/>
      <c r="D157" s="63"/>
      <c r="E157" s="63"/>
      <c r="F157" s="63"/>
      <c r="G157" s="63"/>
      <c r="H157" s="63"/>
      <c r="I157" s="63"/>
    </row>
    <row r="158" spans="1:11" ht="45" x14ac:dyDescent="0.25">
      <c r="A158" s="64" t="s">
        <v>0</v>
      </c>
      <c r="B158" s="65" t="s">
        <v>488</v>
      </c>
      <c r="C158" s="56" t="s">
        <v>489</v>
      </c>
      <c r="D158" s="56" t="s">
        <v>490</v>
      </c>
      <c r="E158" s="66" t="s">
        <v>491</v>
      </c>
      <c r="F158" s="128" t="s">
        <v>492</v>
      </c>
      <c r="G158" s="129" t="s">
        <v>493</v>
      </c>
      <c r="H158" s="2" t="s">
        <v>10</v>
      </c>
      <c r="I158" s="129" t="s">
        <v>11</v>
      </c>
    </row>
    <row r="159" spans="1:11" ht="14.25" x14ac:dyDescent="0.25">
      <c r="A159" s="56">
        <v>1</v>
      </c>
      <c r="B159" s="55" t="s">
        <v>494</v>
      </c>
      <c r="C159" s="67" t="s">
        <v>495</v>
      </c>
      <c r="D159" s="11">
        <v>13.02</v>
      </c>
      <c r="E159" s="11">
        <v>0.4</v>
      </c>
      <c r="F159" s="56">
        <v>18.2</v>
      </c>
      <c r="G159" s="56">
        <f>PRODUCT(E159,F159)</f>
        <v>7.28</v>
      </c>
      <c r="H159" s="11">
        <f>PRODUCT(G159,D159)</f>
        <v>94.785600000000002</v>
      </c>
      <c r="I159" s="14">
        <v>5</v>
      </c>
    </row>
    <row r="160" spans="1:11" ht="14.25" x14ac:dyDescent="0.25">
      <c r="A160" s="56">
        <f>SUM(A159,1)</f>
        <v>2</v>
      </c>
      <c r="B160" s="55" t="s">
        <v>496</v>
      </c>
      <c r="C160" s="68" t="s">
        <v>497</v>
      </c>
      <c r="D160" s="11">
        <v>13.02</v>
      </c>
      <c r="E160" s="11">
        <v>0.4</v>
      </c>
      <c r="F160" s="56">
        <v>18.2</v>
      </c>
      <c r="G160" s="56">
        <f>PRODUCT(E160,F160)</f>
        <v>7.28</v>
      </c>
      <c r="H160" s="11">
        <f t="shared" ref="H160:H181" si="12">PRODUCT(G160,D160)</f>
        <v>94.785600000000002</v>
      </c>
      <c r="I160" s="14">
        <v>8</v>
      </c>
    </row>
    <row r="161" spans="1:9" ht="14.25" x14ac:dyDescent="0.25">
      <c r="A161" s="56">
        <f t="shared" ref="A161:A181" si="13">SUM(A160,1)</f>
        <v>3</v>
      </c>
      <c r="B161" s="55" t="s">
        <v>498</v>
      </c>
      <c r="C161" s="68" t="s">
        <v>499</v>
      </c>
      <c r="D161" s="11">
        <v>13.02</v>
      </c>
      <c r="E161" s="11">
        <v>0.5</v>
      </c>
      <c r="F161" s="56">
        <v>18.2</v>
      </c>
      <c r="G161" s="56">
        <f>PRODUCT(E161,F161)</f>
        <v>9.1</v>
      </c>
      <c r="H161" s="11">
        <f t="shared" si="12"/>
        <v>118.48199999999999</v>
      </c>
      <c r="I161" s="14">
        <v>15</v>
      </c>
    </row>
    <row r="162" spans="1:9" ht="14.25" x14ac:dyDescent="0.25">
      <c r="A162" s="56">
        <f t="shared" si="13"/>
        <v>4</v>
      </c>
      <c r="B162" s="55" t="s">
        <v>500</v>
      </c>
      <c r="C162" s="68" t="s">
        <v>501</v>
      </c>
      <c r="D162" s="11">
        <v>13.02</v>
      </c>
      <c r="E162" s="11">
        <v>0.4</v>
      </c>
      <c r="F162" s="56">
        <v>18.2</v>
      </c>
      <c r="G162" s="56">
        <f>PRODUCT(E162,F162)</f>
        <v>7.28</v>
      </c>
      <c r="H162" s="11">
        <f>PRODUCT(G162,D162)</f>
        <v>94.785600000000002</v>
      </c>
      <c r="I162" s="14">
        <v>11</v>
      </c>
    </row>
    <row r="163" spans="1:9" ht="14.25" x14ac:dyDescent="0.25">
      <c r="A163" s="56">
        <f t="shared" si="13"/>
        <v>5</v>
      </c>
      <c r="B163" s="55" t="s">
        <v>502</v>
      </c>
      <c r="C163" s="68" t="s">
        <v>503</v>
      </c>
      <c r="D163" s="69" t="s">
        <v>504</v>
      </c>
      <c r="E163" s="70"/>
      <c r="F163" s="71"/>
      <c r="G163" s="56"/>
      <c r="H163" s="11"/>
      <c r="I163" s="14">
        <v>22</v>
      </c>
    </row>
    <row r="164" spans="1:9" ht="14.25" x14ac:dyDescent="0.25">
      <c r="A164" s="56">
        <f t="shared" si="13"/>
        <v>6</v>
      </c>
      <c r="B164" s="55" t="s">
        <v>505</v>
      </c>
      <c r="C164" s="68" t="s">
        <v>506</v>
      </c>
      <c r="D164" s="72" t="s">
        <v>507</v>
      </c>
      <c r="E164" s="73"/>
      <c r="F164" s="74"/>
      <c r="G164" s="56"/>
      <c r="H164" s="11"/>
      <c r="I164" s="14">
        <v>24</v>
      </c>
    </row>
    <row r="165" spans="1:9" ht="14.25" x14ac:dyDescent="0.25">
      <c r="A165" s="56">
        <f t="shared" si="13"/>
        <v>7</v>
      </c>
      <c r="B165" s="55" t="s">
        <v>252</v>
      </c>
      <c r="C165" s="68" t="s">
        <v>508</v>
      </c>
      <c r="D165" s="11">
        <v>13.02</v>
      </c>
      <c r="E165" s="11">
        <v>1</v>
      </c>
      <c r="F165" s="56">
        <v>18.2</v>
      </c>
      <c r="G165" s="56">
        <f t="shared" ref="G165:G181" si="14">PRODUCT(E165,F165)</f>
        <v>18.2</v>
      </c>
      <c r="H165" s="11">
        <f>PRODUCT(G165,D165)</f>
        <v>236.96399999999997</v>
      </c>
      <c r="I165" s="14">
        <v>38</v>
      </c>
    </row>
    <row r="166" spans="1:9" ht="14.25" x14ac:dyDescent="0.25">
      <c r="A166" s="56">
        <f t="shared" si="13"/>
        <v>8</v>
      </c>
      <c r="B166" s="65" t="s">
        <v>509</v>
      </c>
      <c r="C166" s="68"/>
      <c r="D166" s="69" t="s">
        <v>504</v>
      </c>
      <c r="E166" s="70"/>
      <c r="F166" s="71"/>
      <c r="G166" s="56"/>
      <c r="H166" s="11"/>
      <c r="I166" s="14">
        <v>45</v>
      </c>
    </row>
    <row r="167" spans="1:9" ht="14.25" x14ac:dyDescent="0.25">
      <c r="A167" s="56">
        <f t="shared" si="13"/>
        <v>9</v>
      </c>
      <c r="B167" s="65" t="s">
        <v>510</v>
      </c>
      <c r="C167" s="68" t="s">
        <v>511</v>
      </c>
      <c r="D167" s="11">
        <v>13.02</v>
      </c>
      <c r="E167" s="11">
        <v>2</v>
      </c>
      <c r="F167" s="56">
        <v>18.2</v>
      </c>
      <c r="G167" s="56">
        <f t="shared" si="14"/>
        <v>36.4</v>
      </c>
      <c r="H167" s="11">
        <f t="shared" si="12"/>
        <v>473.92799999999994</v>
      </c>
      <c r="I167" s="14">
        <v>54</v>
      </c>
    </row>
    <row r="168" spans="1:9" ht="15" x14ac:dyDescent="0.25">
      <c r="A168" s="56">
        <f t="shared" si="13"/>
        <v>10</v>
      </c>
      <c r="B168" s="43" t="s">
        <v>512</v>
      </c>
      <c r="C168" s="68"/>
      <c r="D168" s="69" t="s">
        <v>504</v>
      </c>
      <c r="E168" s="70"/>
      <c r="F168" s="71"/>
      <c r="G168" s="56"/>
      <c r="H168" s="11"/>
      <c r="I168" s="14">
        <v>60</v>
      </c>
    </row>
    <row r="169" spans="1:9" ht="14.25" x14ac:dyDescent="0.25">
      <c r="A169" s="56">
        <f t="shared" si="13"/>
        <v>11</v>
      </c>
      <c r="B169" s="55" t="s">
        <v>513</v>
      </c>
      <c r="C169" s="68" t="s">
        <v>514</v>
      </c>
      <c r="D169" s="69" t="s">
        <v>504</v>
      </c>
      <c r="E169" s="70"/>
      <c r="F169" s="71"/>
      <c r="G169" s="56"/>
      <c r="H169" s="11"/>
      <c r="I169" s="14">
        <v>62</v>
      </c>
    </row>
    <row r="170" spans="1:9" ht="14.25" x14ac:dyDescent="0.25">
      <c r="A170" s="56">
        <f t="shared" si="13"/>
        <v>12</v>
      </c>
      <c r="B170" s="55" t="s">
        <v>515</v>
      </c>
      <c r="C170" s="68" t="s">
        <v>516</v>
      </c>
      <c r="D170" s="11">
        <v>13.02</v>
      </c>
      <c r="E170" s="11">
        <v>1.5</v>
      </c>
      <c r="F170" s="56">
        <v>18.2</v>
      </c>
      <c r="G170" s="56">
        <f t="shared" si="14"/>
        <v>27.299999999999997</v>
      </c>
      <c r="H170" s="11">
        <f t="shared" si="12"/>
        <v>355.44599999999997</v>
      </c>
      <c r="I170" s="14">
        <v>63</v>
      </c>
    </row>
    <row r="171" spans="1:9" ht="14.25" x14ac:dyDescent="0.25">
      <c r="A171" s="56">
        <f t="shared" si="13"/>
        <v>13</v>
      </c>
      <c r="B171" s="55" t="s">
        <v>517</v>
      </c>
      <c r="C171" s="68" t="s">
        <v>518</v>
      </c>
      <c r="D171" s="11">
        <v>13.02</v>
      </c>
      <c r="E171" s="11">
        <v>2</v>
      </c>
      <c r="F171" s="56">
        <v>18.2</v>
      </c>
      <c r="G171" s="56">
        <f t="shared" si="14"/>
        <v>36.4</v>
      </c>
      <c r="H171" s="11">
        <f t="shared" si="12"/>
        <v>473.92799999999994</v>
      </c>
      <c r="I171" s="14">
        <v>64</v>
      </c>
    </row>
    <row r="172" spans="1:9" ht="14.25" x14ac:dyDescent="0.25">
      <c r="A172" s="56">
        <f t="shared" si="13"/>
        <v>14</v>
      </c>
      <c r="B172" s="55" t="s">
        <v>519</v>
      </c>
      <c r="C172" s="68" t="s">
        <v>520</v>
      </c>
      <c r="D172" s="11">
        <v>13.02</v>
      </c>
      <c r="E172" s="11">
        <v>2</v>
      </c>
      <c r="F172" s="56">
        <v>18.2</v>
      </c>
      <c r="G172" s="56">
        <f t="shared" si="14"/>
        <v>36.4</v>
      </c>
      <c r="H172" s="11">
        <f t="shared" si="12"/>
        <v>473.92799999999994</v>
      </c>
      <c r="I172" s="14">
        <v>65</v>
      </c>
    </row>
    <row r="173" spans="1:9" ht="14.25" x14ac:dyDescent="0.25">
      <c r="A173" s="56">
        <f t="shared" si="13"/>
        <v>15</v>
      </c>
      <c r="B173" s="65" t="s">
        <v>521</v>
      </c>
      <c r="C173" s="68" t="s">
        <v>522</v>
      </c>
      <c r="D173" s="11">
        <v>13.02</v>
      </c>
      <c r="E173" s="11">
        <v>0.4</v>
      </c>
      <c r="F173" s="56">
        <v>18.2</v>
      </c>
      <c r="G173" s="56">
        <f t="shared" si="14"/>
        <v>7.28</v>
      </c>
      <c r="H173" s="11">
        <f t="shared" si="12"/>
        <v>94.785600000000002</v>
      </c>
      <c r="I173" s="14">
        <v>93</v>
      </c>
    </row>
    <row r="174" spans="1:9" ht="15" x14ac:dyDescent="0.25">
      <c r="A174" s="56">
        <f>SUM(A173,1)</f>
        <v>16</v>
      </c>
      <c r="B174" s="75" t="s">
        <v>523</v>
      </c>
      <c r="C174" s="76" t="s">
        <v>524</v>
      </c>
      <c r="D174" s="69" t="s">
        <v>504</v>
      </c>
      <c r="E174" s="70"/>
      <c r="F174" s="71"/>
      <c r="G174" s="56"/>
      <c r="H174" s="11"/>
      <c r="I174" s="14">
        <v>70</v>
      </c>
    </row>
    <row r="175" spans="1:9" ht="14.25" x14ac:dyDescent="0.25">
      <c r="A175" s="56">
        <f t="shared" si="13"/>
        <v>17</v>
      </c>
      <c r="B175" s="55" t="s">
        <v>525</v>
      </c>
      <c r="C175" s="68" t="s">
        <v>526</v>
      </c>
      <c r="D175" s="11">
        <v>13.02</v>
      </c>
      <c r="E175" s="11">
        <v>1</v>
      </c>
      <c r="F175" s="56">
        <v>18.2</v>
      </c>
      <c r="G175" s="56">
        <f t="shared" si="14"/>
        <v>18.2</v>
      </c>
      <c r="H175" s="11">
        <f t="shared" si="12"/>
        <v>236.96399999999997</v>
      </c>
      <c r="I175" s="14">
        <v>74</v>
      </c>
    </row>
    <row r="176" spans="1:9" ht="14.25" x14ac:dyDescent="0.25">
      <c r="A176" s="56">
        <f t="shared" si="13"/>
        <v>18</v>
      </c>
      <c r="B176" s="55" t="s">
        <v>527</v>
      </c>
      <c r="C176" s="68" t="s">
        <v>528</v>
      </c>
      <c r="D176" s="69" t="s">
        <v>504</v>
      </c>
      <c r="E176" s="70"/>
      <c r="F176" s="71"/>
      <c r="G176" s="56"/>
      <c r="H176" s="11"/>
      <c r="I176" s="14">
        <v>75</v>
      </c>
    </row>
    <row r="177" spans="1:9" ht="14.25" x14ac:dyDescent="0.25">
      <c r="A177" s="56">
        <f t="shared" si="13"/>
        <v>19</v>
      </c>
      <c r="B177" s="55" t="s">
        <v>529</v>
      </c>
      <c r="C177" s="68" t="s">
        <v>530</v>
      </c>
      <c r="D177" s="11">
        <v>13.02</v>
      </c>
      <c r="E177" s="11">
        <v>0.8</v>
      </c>
      <c r="F177" s="56">
        <v>18.2</v>
      </c>
      <c r="G177" s="56">
        <f t="shared" si="14"/>
        <v>14.56</v>
      </c>
      <c r="H177" s="11">
        <f t="shared" si="12"/>
        <v>189.5712</v>
      </c>
      <c r="I177" s="14">
        <v>78</v>
      </c>
    </row>
    <row r="178" spans="1:9" ht="14.25" x14ac:dyDescent="0.25">
      <c r="A178" s="56">
        <f t="shared" si="13"/>
        <v>20</v>
      </c>
      <c r="B178" s="55" t="s">
        <v>531</v>
      </c>
      <c r="C178" s="68" t="s">
        <v>532</v>
      </c>
      <c r="D178" s="11">
        <v>13.02</v>
      </c>
      <c r="E178" s="11">
        <v>0.5</v>
      </c>
      <c r="F178" s="56">
        <v>18.2</v>
      </c>
      <c r="G178" s="56">
        <f t="shared" si="14"/>
        <v>9.1</v>
      </c>
      <c r="H178" s="11">
        <f t="shared" si="12"/>
        <v>118.48199999999999</v>
      </c>
      <c r="I178" s="14">
        <v>86</v>
      </c>
    </row>
    <row r="179" spans="1:9" ht="14.25" x14ac:dyDescent="0.25">
      <c r="A179" s="56">
        <f t="shared" si="13"/>
        <v>21</v>
      </c>
      <c r="B179" s="55" t="s">
        <v>533</v>
      </c>
      <c r="C179" s="68" t="s">
        <v>534</v>
      </c>
      <c r="D179" s="11">
        <v>13.02</v>
      </c>
      <c r="E179" s="11">
        <v>5</v>
      </c>
      <c r="F179" s="56">
        <v>18.2</v>
      </c>
      <c r="G179" s="56">
        <f t="shared" si="14"/>
        <v>91</v>
      </c>
      <c r="H179" s="11">
        <f t="shared" si="12"/>
        <v>1184.82</v>
      </c>
      <c r="I179" s="14">
        <v>95</v>
      </c>
    </row>
    <row r="180" spans="1:9" ht="14.25" x14ac:dyDescent="0.25">
      <c r="A180" s="56">
        <f t="shared" si="13"/>
        <v>22</v>
      </c>
      <c r="B180" s="55" t="s">
        <v>535</v>
      </c>
      <c r="C180" s="68" t="s">
        <v>536</v>
      </c>
      <c r="D180" s="11">
        <v>13.02</v>
      </c>
      <c r="E180" s="11">
        <v>0.4</v>
      </c>
      <c r="F180" s="56">
        <v>18.2</v>
      </c>
      <c r="G180" s="56">
        <f t="shared" si="14"/>
        <v>7.28</v>
      </c>
      <c r="H180" s="11">
        <f t="shared" si="12"/>
        <v>94.785600000000002</v>
      </c>
      <c r="I180" s="14">
        <v>97</v>
      </c>
    </row>
    <row r="181" spans="1:9" ht="14.25" x14ac:dyDescent="0.25">
      <c r="A181" s="56">
        <f t="shared" si="13"/>
        <v>23</v>
      </c>
      <c r="B181" s="55" t="s">
        <v>537</v>
      </c>
      <c r="C181" s="68" t="s">
        <v>538</v>
      </c>
      <c r="D181" s="11">
        <v>13.02</v>
      </c>
      <c r="E181" s="11">
        <v>0.5</v>
      </c>
      <c r="F181" s="56">
        <v>18.2</v>
      </c>
      <c r="G181" s="56">
        <f t="shared" si="14"/>
        <v>9.1</v>
      </c>
      <c r="H181" s="11">
        <f t="shared" si="12"/>
        <v>118.48199999999999</v>
      </c>
      <c r="I181" s="14">
        <v>98</v>
      </c>
    </row>
    <row r="182" spans="1:9" ht="14.25" x14ac:dyDescent="0.25">
      <c r="A182" s="77"/>
      <c r="B182" s="65" t="s">
        <v>539</v>
      </c>
      <c r="C182" s="68"/>
      <c r="D182" s="56"/>
      <c r="E182" s="11">
        <f>SUM(E159:E181)</f>
        <v>18.799999999999997</v>
      </c>
      <c r="F182" s="56"/>
      <c r="G182" s="56"/>
      <c r="H182" s="78"/>
      <c r="I182" s="28"/>
    </row>
    <row r="183" spans="1:9" ht="14.25" x14ac:dyDescent="0.25">
      <c r="A183" s="56"/>
      <c r="B183" s="65" t="s">
        <v>540</v>
      </c>
      <c r="C183" s="68"/>
      <c r="D183" s="56"/>
      <c r="E183" s="11">
        <v>18.2</v>
      </c>
      <c r="F183" s="56"/>
      <c r="G183" s="56"/>
      <c r="H183" s="78"/>
      <c r="I183" s="28"/>
    </row>
    <row r="184" spans="1:9" ht="14.25" x14ac:dyDescent="0.25">
      <c r="A184" s="56"/>
      <c r="B184" s="65" t="s">
        <v>541</v>
      </c>
      <c r="C184" s="68"/>
      <c r="D184" s="56"/>
      <c r="E184" s="11"/>
      <c r="F184" s="56"/>
      <c r="G184" s="56">
        <f>SUM(G159:G183)</f>
        <v>342.15999999999997</v>
      </c>
      <c r="H184" s="11">
        <f>SUM(H159:H183)</f>
        <v>4454.9231999999993</v>
      </c>
      <c r="I184" s="14"/>
    </row>
  </sheetData>
  <mergeCells count="40">
    <mergeCell ref="D169:F169"/>
    <mergeCell ref="D174:F174"/>
    <mergeCell ref="D176:F176"/>
    <mergeCell ref="A157:I157"/>
    <mergeCell ref="D163:F163"/>
    <mergeCell ref="D164:F164"/>
    <mergeCell ref="D166:F166"/>
    <mergeCell ref="D168:F168"/>
    <mergeCell ref="J138:J139"/>
    <mergeCell ref="E142:F142"/>
    <mergeCell ref="E143:F143"/>
    <mergeCell ref="E144:F144"/>
    <mergeCell ref="A156:F156"/>
    <mergeCell ref="E134:F134"/>
    <mergeCell ref="E135:F135"/>
    <mergeCell ref="E136:F136"/>
    <mergeCell ref="E137:F137"/>
    <mergeCell ref="E138:F138"/>
    <mergeCell ref="K114:K116"/>
    <mergeCell ref="E123:F123"/>
    <mergeCell ref="E124:F124"/>
    <mergeCell ref="E126:F126"/>
    <mergeCell ref="E129:F129"/>
    <mergeCell ref="F114:F115"/>
    <mergeCell ref="G114:G115"/>
    <mergeCell ref="H114:H116"/>
    <mergeCell ref="I114:I116"/>
    <mergeCell ref="J114:J116"/>
    <mergeCell ref="A114:A116"/>
    <mergeCell ref="B114:B116"/>
    <mergeCell ref="C114:C116"/>
    <mergeCell ref="D114:D116"/>
    <mergeCell ref="E114:E116"/>
    <mergeCell ref="D36:E36"/>
    <mergeCell ref="A70:K70"/>
    <mergeCell ref="K98:K99"/>
    <mergeCell ref="K100:K101"/>
    <mergeCell ref="A113:J113"/>
    <mergeCell ref="A1:L1"/>
    <mergeCell ref="P1:U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2019-05-15T10:45:52Z</dcterms:modified>
</cp:coreProperties>
</file>